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255" windowWidth="12060" windowHeight="8430" tabRatio="890" activeTab="1"/>
  </bookViews>
  <sheets>
    <sheet name="Mode d'emploi du classeur" sheetId="10" r:id="rId1"/>
    <sheet name="Enregistrement Scores" sheetId="1" r:id="rId2"/>
    <sheet name="Présent de l'EA et résultats " sheetId="8" r:id="rId3"/>
    <sheet name="Assolement" sheetId="9" r:id="rId4"/>
    <sheet name="3 échelles" sheetId="2" r:id="rId5"/>
    <sheet name="10 - Radar" sheetId="4" r:id="rId6"/>
    <sheet name="10 - Histogramme" sheetId="6" r:id="rId7"/>
    <sheet name="40 indicateurs" sheetId="7" r:id="rId8"/>
    <sheet name="Autorisation diffusion" sheetId="11" r:id="rId9"/>
  </sheets>
  <definedNames>
    <definedName name="Agroecologique">'Enregistrement Scores'!$F$26</definedName>
    <definedName name="diversite">'Enregistrement Scores'!$F$9</definedName>
    <definedName name="economique">'Enregistrement Scores'!$F$61</definedName>
    <definedName name="efficience">'Enregistrement Scores'!$F$60</definedName>
    <definedName name="emploiservice">'Enregistrement Scores'!$F$40</definedName>
    <definedName name="ethiquedevhumain">'Enregistrement Scores'!$F$48</definedName>
    <definedName name="independance">'Enregistrement Scores'!$F$56</definedName>
    <definedName name="notedurabilité">'3 échelles'!$C$8</definedName>
    <definedName name="orgaespace">'Enregistrement Scores'!$F$17</definedName>
    <definedName name="pratiqueagricole">'Enregistrement Scores'!$F$25</definedName>
    <definedName name="qualprod">'Enregistrement Scores'!$F$33</definedName>
    <definedName name="socioterritoriale">'Enregistrement Scores'!$F$49</definedName>
    <definedName name="transmissibilite">'Enregistrement Scores'!$F$58</definedName>
    <definedName name="viabilite">'Enregistrement Scores'!$F$53</definedName>
    <definedName name="_xlnm.Print_Area" localSheetId="8">'Autorisation diffusion'!$B$1:$H$24</definedName>
    <definedName name="_xlnm.Print_Area" localSheetId="2">'Présent de l''EA et résultats '!$A$2:$P$48</definedName>
  </definedNames>
  <calcPr calcId="124519"/>
</workbook>
</file>

<file path=xl/calcChain.xml><?xml version="1.0" encoding="utf-8"?>
<calcChain xmlns="http://schemas.openxmlformats.org/spreadsheetml/2006/main">
  <c r="F28" i="1"/>
  <c r="F29"/>
  <c r="A40" i="7"/>
  <c r="F47" i="1"/>
  <c r="B40" i="7"/>
  <c r="C40"/>
  <c r="D40"/>
  <c r="A39"/>
  <c r="F46" i="1"/>
  <c r="B39" i="7"/>
  <c r="C39"/>
  <c r="D39" s="1"/>
  <c r="C4"/>
  <c r="C5"/>
  <c r="C6"/>
  <c r="C7"/>
  <c r="C8"/>
  <c r="C9"/>
  <c r="C10"/>
  <c r="D10" s="1"/>
  <c r="C11"/>
  <c r="C12"/>
  <c r="C13"/>
  <c r="C14"/>
  <c r="D14" s="1"/>
  <c r="C15"/>
  <c r="C16"/>
  <c r="C17"/>
  <c r="C18"/>
  <c r="D18" s="1"/>
  <c r="C19"/>
  <c r="C20"/>
  <c r="C21"/>
  <c r="F24" i="1"/>
  <c r="B21" i="7"/>
  <c r="D21" s="1"/>
  <c r="F23" i="1"/>
  <c r="B20" i="7"/>
  <c r="F22" i="1"/>
  <c r="B19" i="7"/>
  <c r="F21" i="1"/>
  <c r="B18" i="7"/>
  <c r="F20" i="1"/>
  <c r="B17" i="7"/>
  <c r="D17" s="1"/>
  <c r="F19" i="1"/>
  <c r="B16" i="7"/>
  <c r="D16" s="1"/>
  <c r="F18" i="1"/>
  <c r="B15" i="7"/>
  <c r="F16" i="1"/>
  <c r="B14" i="7"/>
  <c r="F15" i="1"/>
  <c r="B13" i="7"/>
  <c r="D13" s="1"/>
  <c r="F14" i="1"/>
  <c r="B12" i="7"/>
  <c r="F13" i="1"/>
  <c r="B11" i="7"/>
  <c r="F12" i="1"/>
  <c r="B10" i="7"/>
  <c r="F11" i="1"/>
  <c r="B9" i="7"/>
  <c r="D9" s="1"/>
  <c r="F10" i="1"/>
  <c r="B8" i="7"/>
  <c r="D8" s="1"/>
  <c r="F8" i="1"/>
  <c r="B7" i="7"/>
  <c r="F7" i="1"/>
  <c r="B6" i="7"/>
  <c r="F6" i="1"/>
  <c r="B5" i="7"/>
  <c r="D5" s="1"/>
  <c r="F5" i="1"/>
  <c r="B4" i="7"/>
  <c r="C43"/>
  <c r="D43" s="1"/>
  <c r="F52" i="1"/>
  <c r="B43" i="7"/>
  <c r="C44"/>
  <c r="F54" i="1"/>
  <c r="B44" i="7"/>
  <c r="C45"/>
  <c r="F55" i="1"/>
  <c r="B45" i="7"/>
  <c r="C46"/>
  <c r="F57" i="1"/>
  <c r="B46" i="7"/>
  <c r="C47"/>
  <c r="D47" s="1"/>
  <c r="F59" i="1"/>
  <c r="B47" i="7"/>
  <c r="C42"/>
  <c r="D42" s="1"/>
  <c r="F51" i="1"/>
  <c r="B42" i="7"/>
  <c r="C24"/>
  <c r="B24"/>
  <c r="C25"/>
  <c r="D25" s="1"/>
  <c r="F30" i="1"/>
  <c r="B25" i="7"/>
  <c r="C26"/>
  <c r="D26" s="1"/>
  <c r="F31" i="1"/>
  <c r="B26" i="7"/>
  <c r="C27"/>
  <c r="F32" i="1"/>
  <c r="B27" i="7"/>
  <c r="C28"/>
  <c r="F34" i="1"/>
  <c r="B28" i="7"/>
  <c r="C29"/>
  <c r="D29" s="1"/>
  <c r="F35" i="1"/>
  <c r="B29" i="7"/>
  <c r="C30"/>
  <c r="D30" s="1"/>
  <c r="F36" i="1"/>
  <c r="B30" i="7"/>
  <c r="C31"/>
  <c r="F37" i="1"/>
  <c r="B31" i="7"/>
  <c r="C32"/>
  <c r="F38" i="1"/>
  <c r="B32" i="7"/>
  <c r="C33"/>
  <c r="D33" s="1"/>
  <c r="F39" i="1"/>
  <c r="B33" i="7"/>
  <c r="C34"/>
  <c r="D34" s="1"/>
  <c r="F41" i="1"/>
  <c r="B34" i="7"/>
  <c r="C35"/>
  <c r="F42" i="1"/>
  <c r="B35" i="7"/>
  <c r="C36"/>
  <c r="F43" i="1"/>
  <c r="B36" i="7"/>
  <c r="C37"/>
  <c r="D37" s="1"/>
  <c r="F44" i="1"/>
  <c r="B37" i="7"/>
  <c r="C38"/>
  <c r="D38" s="1"/>
  <c r="F45" i="1"/>
  <c r="B38" i="7"/>
  <c r="C23"/>
  <c r="B23"/>
  <c r="D23" s="1"/>
  <c r="D7"/>
  <c r="D11"/>
  <c r="D12"/>
  <c r="D15"/>
  <c r="D19"/>
  <c r="D20"/>
  <c r="D4"/>
  <c r="A47"/>
  <c r="A46"/>
  <c r="A45"/>
  <c r="A44"/>
  <c r="A43"/>
  <c r="A42"/>
  <c r="A35"/>
  <c r="A36"/>
  <c r="A37"/>
  <c r="A38"/>
  <c r="A34"/>
  <c r="A29"/>
  <c r="A30"/>
  <c r="A31"/>
  <c r="A32"/>
  <c r="A33"/>
  <c r="A28"/>
  <c r="A24"/>
  <c r="A25"/>
  <c r="A26"/>
  <c r="A27"/>
  <c r="A23"/>
  <c r="F9" i="1"/>
  <c r="F17"/>
  <c r="A16" i="7"/>
  <c r="A17"/>
  <c r="A18"/>
  <c r="A19"/>
  <c r="A20"/>
  <c r="A21"/>
  <c r="A15"/>
  <c r="A10"/>
  <c r="A11"/>
  <c r="A12"/>
  <c r="A13"/>
  <c r="A14"/>
  <c r="A9"/>
  <c r="A8"/>
  <c r="A5"/>
  <c r="A6"/>
  <c r="A7"/>
  <c r="A4"/>
  <c r="F60" i="1"/>
  <c r="C14" i="6"/>
  <c r="E14" s="1"/>
  <c r="F58" i="1"/>
  <c r="C13" i="6"/>
  <c r="E13" s="1"/>
  <c r="F56" i="1"/>
  <c r="C12" i="6"/>
  <c r="E12" s="1"/>
  <c r="F53" i="1"/>
  <c r="C11" i="6"/>
  <c r="F48" i="1"/>
  <c r="C10" i="6"/>
  <c r="E10" s="1"/>
  <c r="F40" i="1"/>
  <c r="C9" i="6"/>
  <c r="E9" s="1"/>
  <c r="F33" i="1"/>
  <c r="C8" i="6"/>
  <c r="E8" s="1"/>
  <c r="F25" i="1"/>
  <c r="C7" i="6"/>
  <c r="E7" s="1"/>
  <c r="C6"/>
  <c r="E6" s="1"/>
  <c r="C5"/>
  <c r="I14" i="4"/>
  <c r="K14" s="1"/>
  <c r="I13"/>
  <c r="K13" s="1"/>
  <c r="I12"/>
  <c r="K12" s="1"/>
  <c r="I11"/>
  <c r="I10"/>
  <c r="K10" s="1"/>
  <c r="I9"/>
  <c r="K9" s="1"/>
  <c r="I8"/>
  <c r="I7"/>
  <c r="K7" s="1"/>
  <c r="I6"/>
  <c r="K6" s="1"/>
  <c r="I5"/>
  <c r="C14"/>
  <c r="C13"/>
  <c r="C12"/>
  <c r="C11"/>
  <c r="C10"/>
  <c r="C9"/>
  <c r="C8"/>
  <c r="C7"/>
  <c r="C6"/>
  <c r="C5"/>
  <c r="F61" i="1"/>
  <c r="C7" i="2"/>
  <c r="F49" i="1"/>
  <c r="C6" i="2"/>
  <c r="C8" s="1"/>
  <c r="F26" i="1"/>
  <c r="E11" i="6"/>
  <c r="E5"/>
  <c r="K8" i="4"/>
  <c r="K11"/>
  <c r="K5"/>
  <c r="B21" i="8"/>
  <c r="B24"/>
  <c r="D44" i="7" l="1"/>
  <c r="D6"/>
  <c r="D36"/>
  <c r="D32"/>
  <c r="D28"/>
  <c r="D46"/>
  <c r="D35"/>
  <c r="D31"/>
  <c r="D27"/>
  <c r="D24"/>
  <c r="D45"/>
  <c r="E5" i="2"/>
  <c r="E7"/>
  <c r="E6"/>
</calcChain>
</file>

<file path=xl/sharedStrings.xml><?xml version="1.0" encoding="utf-8"?>
<sst xmlns="http://schemas.openxmlformats.org/spreadsheetml/2006/main" count="224" uniqueCount="168">
  <si>
    <t>Echelle de durabilité agroécologique</t>
  </si>
  <si>
    <t>Diversité</t>
  </si>
  <si>
    <t>Diversité animale</t>
  </si>
  <si>
    <t>A1</t>
  </si>
  <si>
    <t>A2</t>
  </si>
  <si>
    <t>Diversité des cultures pérennes</t>
  </si>
  <si>
    <t>A3</t>
  </si>
  <si>
    <t>A4</t>
  </si>
  <si>
    <t>Organisation de l’espace</t>
  </si>
  <si>
    <t>Assolement</t>
  </si>
  <si>
    <t>A5</t>
  </si>
  <si>
    <t>Dimension des parcelles</t>
  </si>
  <si>
    <t>A6</t>
  </si>
  <si>
    <t>A7</t>
  </si>
  <si>
    <t>A8</t>
  </si>
  <si>
    <t>A9</t>
  </si>
  <si>
    <t>A10</t>
  </si>
  <si>
    <t>Pratiques agricoles</t>
  </si>
  <si>
    <t>Fertilisation</t>
  </si>
  <si>
    <t>A11</t>
  </si>
  <si>
    <t>A12</t>
  </si>
  <si>
    <t>A13</t>
  </si>
  <si>
    <t>Bien-être animal</t>
  </si>
  <si>
    <t>A14</t>
  </si>
  <si>
    <t>A15</t>
  </si>
  <si>
    <t>A16</t>
  </si>
  <si>
    <t>A17</t>
  </si>
  <si>
    <t>Echelle de durabilité socioterritoriale</t>
  </si>
  <si>
    <t>Qualité des produits et des territoires</t>
  </si>
  <si>
    <t>B1</t>
  </si>
  <si>
    <t>B2</t>
  </si>
  <si>
    <t>Accessibilité de l’espace</t>
  </si>
  <si>
    <t>B3</t>
  </si>
  <si>
    <t>Implication sociale</t>
  </si>
  <si>
    <t>B4</t>
  </si>
  <si>
    <t>Emploi et services</t>
  </si>
  <si>
    <t>B5</t>
  </si>
  <si>
    <t>B6</t>
  </si>
  <si>
    <t>Contribution à l’emploi</t>
  </si>
  <si>
    <t>B7</t>
  </si>
  <si>
    <t>Travail collectif</t>
  </si>
  <si>
    <t>B8</t>
  </si>
  <si>
    <t>B9</t>
  </si>
  <si>
    <t>Ethique et développement humain</t>
  </si>
  <si>
    <t>B10</t>
  </si>
  <si>
    <t>Formation</t>
  </si>
  <si>
    <t>B11</t>
  </si>
  <si>
    <t>Intensité de travail</t>
  </si>
  <si>
    <t>B12</t>
  </si>
  <si>
    <t>Qualité de vie</t>
  </si>
  <si>
    <t>B13</t>
  </si>
  <si>
    <t>Isolement</t>
  </si>
  <si>
    <t>B14</t>
  </si>
  <si>
    <t>Echelle de durabilité économique</t>
  </si>
  <si>
    <t>Viabilité</t>
  </si>
  <si>
    <t>Viabilité économique</t>
  </si>
  <si>
    <t>C1</t>
  </si>
  <si>
    <t>C2</t>
  </si>
  <si>
    <t>Indépendance</t>
  </si>
  <si>
    <t>Autonomie financière</t>
  </si>
  <si>
    <t>C3</t>
  </si>
  <si>
    <t>C4</t>
  </si>
  <si>
    <t>Transmissibilité</t>
  </si>
  <si>
    <t>C5</t>
  </si>
  <si>
    <t>Efficience</t>
  </si>
  <si>
    <t>Efficience du processus productif</t>
  </si>
  <si>
    <t>C6</t>
  </si>
  <si>
    <t>Maximum
possible</t>
  </si>
  <si>
    <t>Composante</t>
  </si>
  <si>
    <t>Durabilité agroécologique</t>
  </si>
  <si>
    <t>Durabilité socioterritoriale</t>
  </si>
  <si>
    <t>Durabilité économique</t>
  </si>
  <si>
    <t>Parmi les trois échelles de durabilité du système agricole,
quelle est celle qui constitue le facteur limitant ?</t>
  </si>
  <si>
    <t>Organisation de l'espace</t>
  </si>
  <si>
    <t>Quelles sont les composantes les plus durables de l'exploitation ?
Quelles sont les composantes dont il serait souhaitable d'améliorer la durabilité ?</t>
  </si>
  <si>
    <t>Valeur maximale de l'indicateur</t>
  </si>
  <si>
    <t>Valeur de l'exploitation agricole</t>
  </si>
  <si>
    <t>Calculs intermédiaires pour graphiques en histogrammes</t>
  </si>
  <si>
    <t>Total:</t>
  </si>
  <si>
    <t>Sous-total:</t>
  </si>
  <si>
    <t>Dépendance énergétique</t>
  </si>
  <si>
    <t>Maximum</t>
  </si>
  <si>
    <t>Score obtenu</t>
  </si>
  <si>
    <t>Complément au maximum</t>
  </si>
  <si>
    <t>Complément
au maximum</t>
  </si>
  <si>
    <t>Valeur de 
l'exploitation</t>
  </si>
  <si>
    <t>Durabilité</t>
  </si>
  <si>
    <t>Agroécologique</t>
  </si>
  <si>
    <t>Socioterritoriale</t>
  </si>
  <si>
    <t>Economique</t>
  </si>
  <si>
    <t>Valorisation et conservation du patrimoine génetique</t>
  </si>
  <si>
    <t>Gestion des matières organiques</t>
  </si>
  <si>
    <t>Zones de régulation écologique</t>
  </si>
  <si>
    <t>Gestion des surfaces fourragères</t>
  </si>
  <si>
    <t>Protection de la ressource des sols</t>
  </si>
  <si>
    <t>Gestion de la ressource en eau</t>
  </si>
  <si>
    <t>A18</t>
  </si>
  <si>
    <t>Valorisation du patrimoine bâti et du paysage</t>
  </si>
  <si>
    <t>Valorisation par filières courtes</t>
  </si>
  <si>
    <t>Pérennité probable</t>
  </si>
  <si>
    <t>B15</t>
  </si>
  <si>
    <t>B16</t>
  </si>
  <si>
    <t>Accueil, hygiène et sécurité</t>
  </si>
  <si>
    <t>Services, pluriactivité</t>
  </si>
  <si>
    <t>Règle de 3 pour ramener tous les maxima à 100</t>
  </si>
  <si>
    <t>Productions</t>
  </si>
  <si>
    <t>SFP</t>
  </si>
  <si>
    <t>Cultures</t>
  </si>
  <si>
    <t>Surface (ha)</t>
  </si>
  <si>
    <t>Surf assolable</t>
  </si>
  <si>
    <t>Usages du Sol</t>
  </si>
  <si>
    <t xml:space="preserve"> Surf. vente (ha)</t>
  </si>
  <si>
    <t>Ateliers et effectifs</t>
  </si>
  <si>
    <t>Résultats techniques remarquables</t>
  </si>
  <si>
    <t>Productions annuelles</t>
  </si>
  <si>
    <t>Résultats économiques</t>
  </si>
  <si>
    <t>Besoin de Financement</t>
  </si>
  <si>
    <t>Capital (hors foncier)</t>
  </si>
  <si>
    <t>EBE (moyen sur 3 ans)</t>
  </si>
  <si>
    <t>Zoom sur quelques indicateurs</t>
  </si>
  <si>
    <t>Conclusions</t>
  </si>
  <si>
    <t>SAU</t>
  </si>
  <si>
    <t>Equipements et aménagements</t>
  </si>
  <si>
    <t>Subventions d'exploitation (hors CAD, MAE)</t>
  </si>
  <si>
    <t>Note de durabilité</t>
  </si>
  <si>
    <t>Mode d'emploi du classeur Excel</t>
  </si>
  <si>
    <t>Score Obtenu</t>
  </si>
  <si>
    <t>Score
Pris en compte</t>
  </si>
  <si>
    <t>Un ZOOM sur les composantes</t>
  </si>
  <si>
    <t>Fait le:</t>
  </si>
  <si>
    <t xml:space="preserve"> Par: </t>
  </si>
  <si>
    <t>Echelle</t>
  </si>
  <si>
    <r>
      <t xml:space="preserve">Assolement de la campagne: </t>
    </r>
    <r>
      <rPr>
        <i/>
        <sz val="18"/>
        <rFont val="Arial"/>
        <family val="2"/>
      </rPr>
      <t>années</t>
    </r>
  </si>
  <si>
    <t>B17</t>
  </si>
  <si>
    <t>B18</t>
  </si>
  <si>
    <t>Contribution aux enjeux environnementaux du territoire</t>
  </si>
  <si>
    <t>Valorisation de l'espace</t>
  </si>
  <si>
    <t>Effluents organiques liquides</t>
  </si>
  <si>
    <t xml:space="preserve">Pesticides </t>
  </si>
  <si>
    <t>Traitements vétérinaires</t>
  </si>
  <si>
    <t>Indicateurs</t>
  </si>
  <si>
    <t xml:space="preserve">Exploitation de : </t>
  </si>
  <si>
    <t xml:space="preserve"> Total:</t>
  </si>
  <si>
    <t>Demarche de qualité</t>
  </si>
  <si>
    <t>Gestion des déchets non organiques</t>
  </si>
  <si>
    <t>Autonomie et valorisation des ressources locales</t>
  </si>
  <si>
    <t xml:space="preserve">   Sous-total:</t>
  </si>
  <si>
    <t xml:space="preserve"> Sous-total:</t>
  </si>
  <si>
    <t>DIVERSITE DOMESTIQUE</t>
  </si>
  <si>
    <t>ORGANISTAION DE L'ESPACE</t>
  </si>
  <si>
    <t>PRATIQUES AGRICOLES</t>
  </si>
  <si>
    <t>Diversité Domestique</t>
  </si>
  <si>
    <t>Contribution à l’équilibre alimentaire mondial</t>
  </si>
  <si>
    <t>QUALITE DES PRODUITS ET DU TERRITOIRE</t>
  </si>
  <si>
    <t>EMPLOI ET SERVICES</t>
  </si>
  <si>
    <t>ETHIQUE ET DEVELOPPEMENT HUMAIN</t>
  </si>
  <si>
    <t>EFFICIENCE</t>
  </si>
  <si>
    <t>TRANSMISSIBILITE</t>
  </si>
  <si>
    <t>INDEPENDANCE</t>
  </si>
  <si>
    <t>VIABILITE</t>
  </si>
  <si>
    <t>Valeur des indicateurs de durabilité de l’exploitation
Méthode IDEA Version 3</t>
  </si>
  <si>
    <t>Diversité des cultures annuelles et temporaires</t>
  </si>
  <si>
    <t>Taux de spécialisation économique</t>
  </si>
  <si>
    <t xml:space="preserve">Sensibilité aux aides </t>
  </si>
  <si>
    <t>S. O. Qualité, vente directe</t>
  </si>
  <si>
    <t>Méthode IDEA version 3</t>
  </si>
  <si>
    <t>SDA</t>
  </si>
  <si>
    <t>nb d'ilots</t>
  </si>
</sst>
</file>

<file path=xl/styles.xml><?xml version="1.0" encoding="utf-8"?>
<styleSheet xmlns="http://schemas.openxmlformats.org/spreadsheetml/2006/main">
  <numFmts count="1">
    <numFmt numFmtId="6" formatCode="#,##0\ &quot;€&quot;;[Red]\-#,##0\ &quot;€&quot;"/>
  </numFmts>
  <fonts count="21">
    <font>
      <sz val="10"/>
      <name val="Arial"/>
    </font>
    <font>
      <i/>
      <sz val="10"/>
      <name val="Arial"/>
      <family val="2"/>
    </font>
    <font>
      <i/>
      <sz val="8"/>
      <name val="Arial"/>
      <family val="2"/>
    </font>
    <font>
      <b/>
      <sz val="10"/>
      <name val="Arial"/>
      <family val="2"/>
    </font>
    <font>
      <sz val="10"/>
      <name val="Arial"/>
      <family val="2"/>
    </font>
    <font>
      <sz val="8"/>
      <name val="Arial"/>
      <family val="2"/>
    </font>
    <font>
      <b/>
      <sz val="11"/>
      <name val="Arial"/>
      <family val="2"/>
    </font>
    <font>
      <i/>
      <sz val="10"/>
      <color indexed="55"/>
      <name val="Arial"/>
      <family val="2"/>
    </font>
    <font>
      <b/>
      <sz val="8"/>
      <name val="Arial"/>
      <family val="2"/>
    </font>
    <font>
      <sz val="8"/>
      <name val="Arial"/>
    </font>
    <font>
      <b/>
      <sz val="9"/>
      <name val="Comic Sans MS"/>
      <family val="4"/>
    </font>
    <font>
      <sz val="8"/>
      <name val="Comic Sans MS"/>
      <family val="4"/>
    </font>
    <font>
      <b/>
      <sz val="8"/>
      <name val="Comic Sans MS"/>
      <family val="4"/>
    </font>
    <font>
      <b/>
      <sz val="18"/>
      <name val="Arial"/>
      <family val="2"/>
    </font>
    <font>
      <i/>
      <sz val="18"/>
      <name val="Arial"/>
      <family val="2"/>
    </font>
    <font>
      <b/>
      <sz val="14"/>
      <name val="Arial"/>
      <family val="2"/>
    </font>
    <font>
      <b/>
      <sz val="12"/>
      <name val="Arial"/>
      <family val="2"/>
    </font>
    <font>
      <sz val="10"/>
      <color indexed="9"/>
      <name val="Arial"/>
    </font>
    <font>
      <b/>
      <i/>
      <sz val="8"/>
      <name val="Arial"/>
      <family val="2"/>
    </font>
    <font>
      <b/>
      <sz val="9"/>
      <name val="Arial"/>
      <family val="2"/>
    </font>
    <font>
      <b/>
      <i/>
      <sz val="10"/>
      <name val="Arial"/>
      <family val="2"/>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cellStyleXfs>
  <cellXfs count="209">
    <xf numFmtId="0" fontId="0" fillId="0" borderId="0" xfId="0"/>
    <xf numFmtId="0" fontId="2" fillId="0" borderId="0" xfId="0" applyFont="1" applyAlignment="1">
      <alignment horizontal="center" vertical="center" wrapText="1"/>
    </xf>
    <xf numFmtId="0" fontId="5" fillId="0" borderId="0" xfId="0" applyFont="1" applyAlignment="1">
      <alignment horizontal="center" vertical="center" wrapText="1"/>
    </xf>
    <xf numFmtId="0" fontId="0" fillId="0" borderId="1" xfId="0" applyBorder="1"/>
    <xf numFmtId="0" fontId="3" fillId="0" borderId="0" xfId="0" applyFont="1"/>
    <xf numFmtId="0" fontId="0" fillId="0" borderId="2" xfId="0" applyBorder="1"/>
    <xf numFmtId="0" fontId="0" fillId="0" borderId="3" xfId="0" applyBorder="1"/>
    <xf numFmtId="0" fontId="0" fillId="0" borderId="4" xfId="0" applyBorder="1"/>
    <xf numFmtId="0" fontId="4" fillId="0" borderId="1" xfId="0" applyFont="1" applyBorder="1"/>
    <xf numFmtId="0" fontId="4" fillId="0" borderId="1" xfId="0" applyFont="1" applyBorder="1" applyAlignment="1">
      <alignment horizontal="center"/>
    </xf>
    <xf numFmtId="0" fontId="3" fillId="0" borderId="0" xfId="0" applyFont="1" applyAlignment="1">
      <alignment vertical="center"/>
    </xf>
    <xf numFmtId="0" fontId="0" fillId="0" borderId="0" xfId="0" applyAlignment="1">
      <alignment vertical="center"/>
    </xf>
    <xf numFmtId="0" fontId="0" fillId="0" borderId="1" xfId="0" applyBorder="1" applyProtection="1"/>
    <xf numFmtId="0" fontId="0" fillId="0" borderId="1" xfId="0" applyBorder="1" applyAlignment="1" applyProtection="1">
      <alignment horizontal="center"/>
    </xf>
    <xf numFmtId="0" fontId="0" fillId="0" borderId="0" xfId="0" applyProtection="1"/>
    <xf numFmtId="0" fontId="1" fillId="0" borderId="0" xfId="0" applyFont="1" applyAlignment="1" applyProtection="1">
      <alignment horizontal="center"/>
    </xf>
    <xf numFmtId="0" fontId="2" fillId="0" borderId="0" xfId="0" applyFont="1" applyAlignment="1" applyProtection="1">
      <alignment horizontal="center"/>
    </xf>
    <xf numFmtId="0" fontId="0" fillId="0" borderId="2" xfId="0" applyBorder="1" applyAlignment="1">
      <alignment horizontal="center"/>
    </xf>
    <xf numFmtId="0" fontId="0" fillId="0" borderId="5" xfId="0" applyBorder="1" applyAlignment="1">
      <alignment horizontal="center"/>
    </xf>
    <xf numFmtId="0" fontId="0" fillId="0" borderId="5" xfId="0" applyBorder="1"/>
    <xf numFmtId="0" fontId="0" fillId="0" borderId="6" xfId="0" applyBorder="1"/>
    <xf numFmtId="0" fontId="0" fillId="0" borderId="7" xfId="0" applyBorder="1"/>
    <xf numFmtId="0" fontId="7" fillId="0" borderId="5" xfId="0" applyFont="1" applyBorder="1"/>
    <xf numFmtId="0" fontId="7" fillId="0" borderId="6" xfId="0" applyFont="1" applyBorder="1"/>
    <xf numFmtId="0" fontId="7" fillId="0" borderId="7" xfId="0" applyFont="1" applyBorder="1"/>
    <xf numFmtId="0" fontId="7" fillId="0" borderId="1" xfId="0" applyFont="1" applyBorder="1" applyAlignment="1">
      <alignment horizontal="center" wrapText="1"/>
    </xf>
    <xf numFmtId="0" fontId="0" fillId="0" borderId="8" xfId="0" applyBorder="1"/>
    <xf numFmtId="0" fontId="0" fillId="0" borderId="9" xfId="0" applyBorder="1"/>
    <xf numFmtId="0" fontId="0" fillId="0" borderId="10" xfId="0" applyBorder="1"/>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4" fillId="0" borderId="0" xfId="0" applyFont="1"/>
    <xf numFmtId="0" fontId="4" fillId="0" borderId="2" xfId="0" applyFont="1" applyBorder="1" applyAlignment="1">
      <alignment horizontal="center"/>
    </xf>
    <xf numFmtId="0" fontId="4" fillId="0" borderId="5" xfId="0" applyFont="1" applyBorder="1" applyAlignment="1">
      <alignment horizontal="center"/>
    </xf>
    <xf numFmtId="0" fontId="4" fillId="0" borderId="2" xfId="0" applyFont="1" applyBorder="1"/>
    <xf numFmtId="0" fontId="4" fillId="0" borderId="5" xfId="0" applyFont="1" applyBorder="1"/>
    <xf numFmtId="0" fontId="4" fillId="0" borderId="3" xfId="0" applyFont="1" applyBorder="1"/>
    <xf numFmtId="0" fontId="4" fillId="0" borderId="6" xfId="0" applyFont="1" applyBorder="1"/>
    <xf numFmtId="0" fontId="4" fillId="0" borderId="4" xfId="0" applyFont="1" applyBorder="1"/>
    <xf numFmtId="0" fontId="4" fillId="0" borderId="7" xfId="0" applyFont="1" applyBorder="1"/>
    <xf numFmtId="0" fontId="0" fillId="0" borderId="12" xfId="0" applyBorder="1" applyProtection="1"/>
    <xf numFmtId="1" fontId="0" fillId="0" borderId="1" xfId="0" applyNumberFormat="1" applyBorder="1"/>
    <xf numFmtId="0" fontId="0" fillId="0" borderId="0" xfId="0" applyBorder="1"/>
    <xf numFmtId="1" fontId="12" fillId="0" borderId="13" xfId="0" applyNumberFormat="1" applyFont="1" applyBorder="1" applyAlignment="1">
      <alignment horizontal="center" vertical="center" wrapText="1"/>
    </xf>
    <xf numFmtId="0" fontId="11" fillId="0" borderId="0" xfId="0" applyFont="1"/>
    <xf numFmtId="1" fontId="11" fillId="0" borderId="14" xfId="0" applyNumberFormat="1" applyFont="1" applyBorder="1" applyAlignment="1">
      <alignment horizontal="center"/>
    </xf>
    <xf numFmtId="0" fontId="9" fillId="0" borderId="0" xfId="0" applyFont="1" applyFill="1" applyBorder="1" applyAlignment="1">
      <alignment vertical="center" wrapText="1"/>
    </xf>
    <xf numFmtId="0" fontId="0" fillId="0" borderId="0" xfId="0" applyBorder="1" applyAlignment="1">
      <alignment vertical="center" wrapText="1"/>
    </xf>
    <xf numFmtId="0" fontId="9" fillId="0" borderId="0" xfId="0" applyFont="1"/>
    <xf numFmtId="0" fontId="5" fillId="0" borderId="13" xfId="0" applyNumberFormat="1" applyFont="1" applyBorder="1" applyAlignment="1">
      <alignment horizontal="center" vertical="center" wrapText="1"/>
    </xf>
    <xf numFmtId="0" fontId="8" fillId="0" borderId="13" xfId="0" applyNumberFormat="1" applyFont="1" applyBorder="1" applyAlignment="1">
      <alignment horizontal="center" vertical="center" wrapText="1"/>
    </xf>
    <xf numFmtId="0" fontId="5" fillId="0" borderId="14" xfId="0" applyNumberFormat="1" applyFont="1" applyFill="1" applyBorder="1" applyAlignment="1">
      <alignment horizontal="center" vertical="center" wrapText="1"/>
    </xf>
    <xf numFmtId="1" fontId="12" fillId="0" borderId="0" xfId="0" applyNumberFormat="1" applyFont="1" applyBorder="1" applyAlignment="1">
      <alignment horizontal="center" vertical="center" wrapText="1"/>
    </xf>
    <xf numFmtId="1" fontId="11" fillId="0" borderId="0" xfId="0" applyNumberFormat="1" applyFont="1" applyBorder="1" applyAlignment="1">
      <alignment horizontal="center" vertical="center" wrapText="1"/>
    </xf>
    <xf numFmtId="1" fontId="11" fillId="0" borderId="0" xfId="0" applyNumberFormat="1" applyFont="1" applyBorder="1" applyAlignment="1">
      <alignment horizontal="center"/>
    </xf>
    <xf numFmtId="0" fontId="3" fillId="0" borderId="0" xfId="0" applyFont="1" applyFill="1" applyBorder="1"/>
    <xf numFmtId="0" fontId="5" fillId="0" borderId="15" xfId="0" applyNumberFormat="1" applyFont="1" applyBorder="1" applyAlignment="1" applyProtection="1">
      <alignment horizontal="center" vertical="center" wrapText="1"/>
      <protection locked="0"/>
    </xf>
    <xf numFmtId="1" fontId="11" fillId="0" borderId="15" xfId="0" applyNumberFormat="1" applyFont="1" applyBorder="1" applyAlignment="1" applyProtection="1">
      <alignment horizontal="center" vertical="center" wrapText="1"/>
      <protection locked="0"/>
    </xf>
    <xf numFmtId="0" fontId="11" fillId="0" borderId="16" xfId="0" applyFont="1" applyBorder="1" applyAlignment="1" applyProtection="1">
      <alignment vertical="center"/>
      <protection locked="0"/>
    </xf>
    <xf numFmtId="0" fontId="5" fillId="0" borderId="13" xfId="0" applyNumberFormat="1" applyFont="1" applyBorder="1" applyAlignment="1" applyProtection="1">
      <alignment horizontal="center" vertical="center" wrapText="1"/>
      <protection locked="0"/>
    </xf>
    <xf numFmtId="1" fontId="11" fillId="0" borderId="13" xfId="0" applyNumberFormat="1" applyFont="1" applyBorder="1" applyAlignment="1" applyProtection="1">
      <alignment horizontal="center" vertical="center" wrapText="1"/>
      <protection locked="0"/>
    </xf>
    <xf numFmtId="0" fontId="11" fillId="0" borderId="13" xfId="0" applyFont="1" applyBorder="1" applyAlignment="1" applyProtection="1">
      <alignment vertical="center"/>
      <protection locked="0"/>
    </xf>
    <xf numFmtId="0" fontId="9" fillId="0" borderId="16"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17" fillId="0" borderId="0" xfId="0" applyFont="1" applyFill="1" applyProtection="1">
      <protection hidden="1"/>
    </xf>
    <xf numFmtId="0" fontId="0" fillId="2" borderId="1" xfId="0" applyFill="1" applyBorder="1" applyAlignment="1" applyProtection="1">
      <alignment horizontal="center"/>
    </xf>
    <xf numFmtId="6" fontId="11" fillId="0" borderId="17" xfId="0" applyNumberFormat="1" applyFont="1" applyBorder="1" applyProtection="1">
      <protection locked="0"/>
    </xf>
    <xf numFmtId="6" fontId="11" fillId="0" borderId="13" xfId="0" applyNumberFormat="1" applyFont="1" applyBorder="1" applyProtection="1">
      <protection locked="0"/>
    </xf>
    <xf numFmtId="6" fontId="11" fillId="0" borderId="13" xfId="0" applyNumberFormat="1" applyFont="1" applyBorder="1" applyAlignment="1" applyProtection="1">
      <alignment horizontal="right" vertical="center"/>
      <protection locked="0"/>
    </xf>
    <xf numFmtId="6" fontId="11" fillId="0" borderId="14" xfId="0" applyNumberFormat="1" applyFont="1" applyBorder="1" applyProtection="1">
      <protection locked="0"/>
    </xf>
    <xf numFmtId="0" fontId="12" fillId="0" borderId="18" xfId="0" applyFont="1" applyFill="1" applyBorder="1" applyAlignment="1">
      <alignment horizontal="center" vertical="center" wrapText="1"/>
    </xf>
    <xf numFmtId="0" fontId="11" fillId="0" borderId="19" xfId="0" applyFont="1" applyBorder="1" applyAlignment="1" applyProtection="1">
      <protection locked="0"/>
    </xf>
    <xf numFmtId="0" fontId="11" fillId="0" borderId="20" xfId="0" applyFont="1" applyBorder="1" applyAlignment="1" applyProtection="1">
      <protection locked="0"/>
    </xf>
    <xf numFmtId="0" fontId="11" fillId="0" borderId="21" xfId="0" applyFont="1" applyBorder="1" applyAlignment="1" applyProtection="1">
      <protection locked="0"/>
    </xf>
    <xf numFmtId="1" fontId="11" fillId="0" borderId="22" xfId="0" applyNumberFormat="1" applyFont="1" applyBorder="1" applyAlignment="1" applyProtection="1">
      <alignment vertical="center" wrapText="1"/>
      <protection locked="0"/>
    </xf>
    <xf numFmtId="1" fontId="11" fillId="0" borderId="13" xfId="0" applyNumberFormat="1" applyFont="1" applyBorder="1" applyAlignment="1" applyProtection="1">
      <alignment vertical="center" wrapText="1"/>
      <protection locked="0"/>
    </xf>
    <xf numFmtId="1" fontId="11" fillId="0" borderId="14" xfId="0" applyNumberFormat="1" applyFont="1" applyBorder="1" applyAlignment="1" applyProtection="1">
      <alignment vertical="center" wrapText="1"/>
      <protection locked="0"/>
    </xf>
    <xf numFmtId="0" fontId="0" fillId="0" borderId="1"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1" fillId="0" borderId="0" xfId="0" applyFont="1" applyFill="1" applyAlignment="1" applyProtection="1">
      <alignment horizontal="center"/>
      <protection locked="0"/>
    </xf>
    <xf numFmtId="0" fontId="0" fillId="0" borderId="23" xfId="0" applyBorder="1" applyAlignment="1" applyProtection="1">
      <alignment horizontal="center"/>
    </xf>
    <xf numFmtId="0" fontId="0" fillId="0" borderId="0" xfId="0" applyBorder="1" applyProtection="1"/>
    <xf numFmtId="0" fontId="2" fillId="0" borderId="0" xfId="0" applyFont="1" applyBorder="1" applyAlignment="1" applyProtection="1">
      <alignment horizontal="center"/>
    </xf>
    <xf numFmtId="0" fontId="0" fillId="0" borderId="0" xfId="0" applyBorder="1" applyAlignment="1" applyProtection="1">
      <alignment horizontal="center"/>
    </xf>
    <xf numFmtId="0" fontId="3" fillId="0" borderId="0" xfId="0" applyFont="1" applyProtection="1"/>
    <xf numFmtId="0" fontId="3" fillId="0" borderId="0" xfId="0" applyFont="1" applyBorder="1" applyProtection="1"/>
    <xf numFmtId="0" fontId="0" fillId="0" borderId="24" xfId="0" applyBorder="1" applyProtection="1"/>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0" fillId="0" borderId="11" xfId="0" applyFill="1" applyBorder="1" applyAlignment="1" applyProtection="1">
      <alignment horizontal="center"/>
      <protection locked="0"/>
    </xf>
    <xf numFmtId="0" fontId="0" fillId="0" borderId="27" xfId="0" applyBorder="1" applyProtection="1"/>
    <xf numFmtId="0" fontId="0" fillId="0" borderId="28" xfId="0" applyBorder="1" applyAlignment="1" applyProtection="1">
      <alignment horizontal="center"/>
    </xf>
    <xf numFmtId="0" fontId="0" fillId="0" borderId="29" xfId="0" applyBorder="1" applyProtection="1"/>
    <xf numFmtId="0" fontId="0" fillId="0" borderId="30" xfId="0" applyBorder="1" applyAlignment="1" applyProtection="1">
      <alignment horizontal="center"/>
    </xf>
    <xf numFmtId="0" fontId="3" fillId="3" borderId="31"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 fillId="0" borderId="32" xfId="0" applyFont="1" applyBorder="1" applyAlignment="1" applyProtection="1">
      <alignment horizontal="center"/>
    </xf>
    <xf numFmtId="0" fontId="2" fillId="0" borderId="20" xfId="0" applyFont="1" applyBorder="1" applyAlignment="1" applyProtection="1">
      <alignment horizontal="center"/>
    </xf>
    <xf numFmtId="0" fontId="2" fillId="2" borderId="20" xfId="0" applyFont="1" applyFill="1" applyBorder="1" applyAlignment="1" applyProtection="1">
      <alignment horizontal="center"/>
    </xf>
    <xf numFmtId="0" fontId="0" fillId="2" borderId="23" xfId="0" applyFill="1" applyBorder="1" applyAlignment="1" applyProtection="1">
      <alignment horizontal="center"/>
    </xf>
    <xf numFmtId="0" fontId="1" fillId="2" borderId="1" xfId="0" applyFont="1" applyFill="1" applyBorder="1" applyAlignment="1" applyProtection="1">
      <alignment horizontal="center"/>
    </xf>
    <xf numFmtId="0" fontId="3" fillId="3" borderId="33" xfId="0" applyFont="1" applyFill="1" applyBorder="1" applyAlignment="1" applyProtection="1">
      <alignment horizontal="center"/>
    </xf>
    <xf numFmtId="0" fontId="1" fillId="2" borderId="34" xfId="0" applyFont="1" applyFill="1" applyBorder="1" applyAlignment="1" applyProtection="1">
      <alignment horizontal="center"/>
    </xf>
    <xf numFmtId="0" fontId="2" fillId="2" borderId="21" xfId="0" applyFont="1" applyFill="1" applyBorder="1" applyAlignment="1" applyProtection="1">
      <alignment horizontal="center"/>
    </xf>
    <xf numFmtId="0" fontId="8" fillId="3" borderId="26" xfId="0" applyFont="1" applyFill="1" applyBorder="1" applyAlignment="1" applyProtection="1">
      <alignment horizontal="center"/>
    </xf>
    <xf numFmtId="0" fontId="0" fillId="0" borderId="24" xfId="0" applyBorder="1" applyAlignment="1" applyProtection="1">
      <alignment wrapText="1"/>
    </xf>
    <xf numFmtId="0" fontId="0" fillId="0" borderId="35" xfId="0" applyBorder="1" applyProtection="1"/>
    <xf numFmtId="0" fontId="0" fillId="0" borderId="23" xfId="0" applyFill="1" applyBorder="1" applyAlignment="1" applyProtection="1">
      <alignment horizontal="center"/>
      <protection locked="0"/>
    </xf>
    <xf numFmtId="0" fontId="0" fillId="0" borderId="36" xfId="0" applyFill="1" applyBorder="1" applyAlignment="1" applyProtection="1">
      <alignment horizontal="center"/>
      <protection locked="0"/>
    </xf>
    <xf numFmtId="0" fontId="1" fillId="2" borderId="29" xfId="0" applyFont="1" applyFill="1" applyBorder="1" applyAlignment="1" applyProtection="1">
      <alignment horizontal="center"/>
    </xf>
    <xf numFmtId="0" fontId="1" fillId="2" borderId="37" xfId="0" applyFont="1" applyFill="1" applyBorder="1" applyAlignment="1" applyProtection="1">
      <alignment horizontal="center"/>
    </xf>
    <xf numFmtId="0" fontId="3" fillId="3" borderId="38" xfId="0" applyFont="1" applyFill="1" applyBorder="1" applyAlignment="1" applyProtection="1"/>
    <xf numFmtId="0" fontId="1" fillId="2" borderId="24" xfId="0" applyFont="1" applyFill="1" applyBorder="1" applyAlignment="1" applyProtection="1">
      <alignment horizontal="center"/>
    </xf>
    <xf numFmtId="0" fontId="3" fillId="3" borderId="38" xfId="0" applyFont="1" applyFill="1" applyBorder="1" applyProtection="1"/>
    <xf numFmtId="0" fontId="0" fillId="0" borderId="39" xfId="0" applyBorder="1" applyProtection="1"/>
    <xf numFmtId="0" fontId="0" fillId="3" borderId="38" xfId="0" applyFill="1" applyBorder="1" applyProtection="1"/>
    <xf numFmtId="0" fontId="1" fillId="2" borderId="40" xfId="0" applyFont="1" applyFill="1" applyBorder="1" applyAlignment="1" applyProtection="1">
      <alignment horizontal="center"/>
    </xf>
    <xf numFmtId="0" fontId="2" fillId="2" borderId="41" xfId="0" applyFont="1" applyFill="1" applyBorder="1" applyAlignment="1" applyProtection="1">
      <alignment horizontal="center"/>
    </xf>
    <xf numFmtId="0" fontId="1" fillId="3" borderId="42" xfId="0" applyFont="1" applyFill="1" applyBorder="1" applyAlignment="1" applyProtection="1">
      <alignment horizontal="right"/>
    </xf>
    <xf numFmtId="0" fontId="3" fillId="3" borderId="31" xfId="0" applyFont="1" applyFill="1" applyBorder="1" applyAlignment="1" applyProtection="1">
      <alignment horizontal="center"/>
    </xf>
    <xf numFmtId="0" fontId="18" fillId="3" borderId="43" xfId="0" applyFont="1" applyFill="1" applyBorder="1" applyAlignment="1" applyProtection="1">
      <alignment horizontal="center"/>
    </xf>
    <xf numFmtId="0" fontId="0" fillId="0" borderId="5" xfId="0" applyBorder="1" applyAlignment="1" applyProtection="1">
      <alignment horizontal="center"/>
    </xf>
    <xf numFmtId="0" fontId="0" fillId="0" borderId="5" xfId="0" applyFill="1" applyBorder="1" applyAlignment="1" applyProtection="1">
      <alignment horizontal="center"/>
      <protection locked="0"/>
    </xf>
    <xf numFmtId="0" fontId="2" fillId="0" borderId="41" xfId="0" applyFont="1" applyBorder="1" applyAlignment="1" applyProtection="1">
      <alignment horizontal="center"/>
    </xf>
    <xf numFmtId="0" fontId="0" fillId="3" borderId="42" xfId="0" applyFill="1" applyBorder="1"/>
    <xf numFmtId="0" fontId="1" fillId="0" borderId="42" xfId="0" applyFont="1" applyFill="1" applyBorder="1" applyAlignment="1" applyProtection="1">
      <alignment horizontal="center"/>
      <protection locked="0"/>
    </xf>
    <xf numFmtId="0" fontId="0" fillId="0" borderId="42" xfId="0" applyBorder="1" applyProtection="1"/>
    <xf numFmtId="0" fontId="2" fillId="0" borderId="42" xfId="0" applyFont="1" applyBorder="1" applyAlignment="1" applyProtection="1">
      <alignment horizontal="center"/>
    </xf>
    <xf numFmtId="0" fontId="0" fillId="2" borderId="33" xfId="0" applyFill="1" applyBorder="1" applyAlignment="1" applyProtection="1">
      <alignment horizontal="center"/>
    </xf>
    <xf numFmtId="0" fontId="0" fillId="0" borderId="40" xfId="0" applyBorder="1" applyProtection="1"/>
    <xf numFmtId="0" fontId="2" fillId="2" borderId="44"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0" xfId="0" applyFont="1" applyFill="1" applyBorder="1" applyAlignment="1" applyProtection="1">
      <alignment horizontal="center"/>
    </xf>
    <xf numFmtId="0" fontId="18" fillId="3" borderId="43" xfId="0" applyFont="1" applyFill="1" applyBorder="1" applyAlignment="1">
      <alignment horizontal="center"/>
    </xf>
    <xf numFmtId="0" fontId="3" fillId="3" borderId="45" xfId="0" applyFont="1" applyFill="1" applyBorder="1" applyAlignment="1">
      <alignment horizontal="center"/>
    </xf>
    <xf numFmtId="0" fontId="3" fillId="3" borderId="46" xfId="0" applyFont="1" applyFill="1" applyBorder="1" applyAlignment="1" applyProtection="1"/>
    <xf numFmtId="0" fontId="1" fillId="0" borderId="42" xfId="0" applyFont="1" applyBorder="1" applyAlignment="1" applyProtection="1">
      <alignment horizontal="center"/>
    </xf>
    <xf numFmtId="1" fontId="0" fillId="0" borderId="11" xfId="0" applyNumberFormat="1" applyFill="1" applyBorder="1" applyAlignment="1" applyProtection="1">
      <alignment horizontal="center"/>
      <protection locked="0"/>
    </xf>
    <xf numFmtId="0" fontId="12" fillId="0" borderId="18" xfId="0" applyNumberFormat="1" applyFont="1" applyBorder="1" applyAlignment="1">
      <alignment horizontal="center" vertical="center" wrapText="1"/>
    </xf>
    <xf numFmtId="0" fontId="16" fillId="0" borderId="0" xfId="0" applyFont="1" applyAlignment="1">
      <alignment horizontal="center"/>
    </xf>
    <xf numFmtId="0" fontId="3" fillId="3" borderId="47" xfId="0" applyFont="1" applyFill="1" applyBorder="1" applyAlignment="1" applyProtection="1">
      <alignment horizontal="left" vertical="top" wrapText="1"/>
    </xf>
    <xf numFmtId="0" fontId="3" fillId="3" borderId="48" xfId="0" applyFont="1" applyFill="1" applyBorder="1" applyAlignment="1" applyProtection="1">
      <alignment horizontal="left" vertical="top" wrapText="1"/>
    </xf>
    <xf numFmtId="0" fontId="3" fillId="3" borderId="46" xfId="0" applyFont="1" applyFill="1" applyBorder="1" applyAlignment="1" applyProtection="1">
      <alignment horizontal="left" vertical="top" wrapText="1"/>
    </xf>
    <xf numFmtId="0" fontId="3" fillId="3" borderId="42" xfId="0" applyFont="1" applyFill="1" applyBorder="1" applyAlignment="1" applyProtection="1">
      <alignment horizontal="center"/>
    </xf>
    <xf numFmtId="0" fontId="1" fillId="2" borderId="49" xfId="0" applyFont="1" applyFill="1" applyBorder="1" applyAlignment="1">
      <alignment horizontal="center"/>
    </xf>
    <xf numFmtId="0" fontId="1" fillId="2" borderId="50" xfId="0" applyFont="1" applyFill="1" applyBorder="1" applyAlignment="1">
      <alignment horizontal="center"/>
    </xf>
    <xf numFmtId="0" fontId="3" fillId="3" borderId="5"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xf>
    <xf numFmtId="0" fontId="1" fillId="2" borderId="12"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pplyProtection="1">
      <alignment horizontal="center"/>
    </xf>
    <xf numFmtId="0" fontId="1" fillId="2" borderId="11" xfId="0" applyFont="1" applyFill="1" applyBorder="1" applyAlignment="1" applyProtection="1">
      <alignment horizontal="center"/>
    </xf>
    <xf numFmtId="0" fontId="3" fillId="3" borderId="23" xfId="0" applyFont="1" applyFill="1" applyBorder="1" applyAlignment="1" applyProtection="1">
      <alignment vertical="top" wrapText="1"/>
    </xf>
    <xf numFmtId="0" fontId="3" fillId="3" borderId="1" xfId="0" applyFont="1" applyFill="1" applyBorder="1" applyAlignment="1" applyProtection="1">
      <alignment vertical="top" wrapText="1"/>
    </xf>
    <xf numFmtId="0" fontId="0" fillId="0" borderId="40" xfId="0" applyBorder="1" applyAlignment="1" applyProtection="1">
      <alignment horizontal="left"/>
      <protection locked="0"/>
    </xf>
    <xf numFmtId="0" fontId="16" fillId="0" borderId="24" xfId="0" applyFont="1" applyBorder="1" applyAlignment="1">
      <alignment horizontal="center" vertical="center" wrapText="1"/>
    </xf>
    <xf numFmtId="0" fontId="3" fillId="3" borderId="45" xfId="0" applyFont="1" applyFill="1" applyBorder="1" applyAlignment="1" applyProtection="1">
      <alignment horizontal="center"/>
    </xf>
    <xf numFmtId="0" fontId="3" fillId="3" borderId="51" xfId="0" applyFont="1" applyFill="1" applyBorder="1" applyAlignment="1" applyProtection="1">
      <alignment vertical="top" wrapText="1"/>
    </xf>
    <xf numFmtId="0" fontId="3" fillId="3" borderId="52" xfId="0" applyFont="1" applyFill="1" applyBorder="1" applyAlignment="1" applyProtection="1">
      <alignment vertical="top" wrapText="1"/>
    </xf>
    <xf numFmtId="0" fontId="3" fillId="3" borderId="53" xfId="0" applyFont="1" applyFill="1" applyBorder="1" applyAlignment="1" applyProtection="1">
      <alignment vertical="top" wrapText="1"/>
    </xf>
    <xf numFmtId="0" fontId="3" fillId="3" borderId="30" xfId="0" applyFont="1" applyFill="1" applyBorder="1" applyAlignment="1" applyProtection="1">
      <alignment vertical="top" wrapText="1"/>
    </xf>
    <xf numFmtId="0" fontId="3" fillId="3" borderId="28" xfId="0" applyFont="1" applyFill="1" applyBorder="1" applyAlignment="1" applyProtection="1">
      <alignment vertical="top" wrapText="1"/>
    </xf>
    <xf numFmtId="0" fontId="3" fillId="3" borderId="30" xfId="0" applyFont="1" applyFill="1" applyBorder="1" applyAlignment="1" applyProtection="1">
      <alignment horizontal="left" vertical="top" wrapText="1"/>
    </xf>
    <xf numFmtId="0" fontId="3" fillId="3" borderId="54"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1" fillId="2" borderId="49" xfId="0" applyFont="1" applyFill="1" applyBorder="1" applyAlignment="1" applyProtection="1">
      <alignment horizontal="center"/>
    </xf>
    <xf numFmtId="0" fontId="1" fillId="2" borderId="50" xfId="0" applyFont="1" applyFill="1" applyBorder="1" applyAlignment="1" applyProtection="1">
      <alignment horizontal="center"/>
    </xf>
    <xf numFmtId="0" fontId="3" fillId="3" borderId="55" xfId="0" applyFont="1" applyFill="1" applyBorder="1" applyAlignment="1" applyProtection="1">
      <alignment vertical="top" wrapText="1"/>
    </xf>
    <xf numFmtId="0" fontId="3" fillId="3" borderId="0" xfId="0" applyFont="1" applyFill="1" applyAlignment="1">
      <alignment horizontal="center"/>
    </xf>
    <xf numFmtId="0" fontId="0" fillId="3" borderId="0" xfId="0" applyFill="1" applyAlignment="1">
      <alignment horizontal="center"/>
    </xf>
    <xf numFmtId="0" fontId="11" fillId="0" borderId="51" xfId="0" applyNumberFormat="1" applyFont="1" applyBorder="1" applyAlignment="1">
      <alignment horizontal="center" vertical="center" wrapText="1"/>
    </xf>
    <xf numFmtId="0" fontId="11" fillId="0" borderId="39" xfId="0" applyNumberFormat="1" applyFont="1" applyBorder="1" applyAlignment="1">
      <alignment horizontal="center" vertical="center" wrapText="1"/>
    </xf>
    <xf numFmtId="0" fontId="11" fillId="0" borderId="52" xfId="0" applyFont="1" applyBorder="1" applyAlignment="1">
      <alignment horizontal="center"/>
    </xf>
    <xf numFmtId="0" fontId="11" fillId="0" borderId="12" xfId="0" applyFont="1" applyBorder="1" applyAlignment="1">
      <alignment horizontal="center"/>
    </xf>
    <xf numFmtId="0" fontId="5" fillId="0" borderId="47" xfId="0" applyFont="1" applyBorder="1" applyAlignment="1" applyProtection="1">
      <alignment vertical="center" wrapText="1"/>
      <protection locked="0"/>
    </xf>
    <xf numFmtId="0" fontId="5" fillId="0" borderId="56" xfId="0" applyFont="1" applyBorder="1" applyAlignment="1" applyProtection="1">
      <alignment vertical="center" wrapText="1"/>
      <protection locked="0"/>
    </xf>
    <xf numFmtId="0" fontId="9" fillId="0" borderId="52" xfId="0" applyFont="1" applyFill="1" applyBorder="1" applyAlignment="1" applyProtection="1">
      <alignment vertical="center" wrapText="1"/>
      <protection locked="0"/>
    </xf>
    <xf numFmtId="0" fontId="9" fillId="0" borderId="30" xfId="0" applyFont="1" applyFill="1" applyBorder="1" applyAlignment="1" applyProtection="1">
      <alignment vertical="center" wrapText="1"/>
      <protection locked="0"/>
    </xf>
    <xf numFmtId="0" fontId="19" fillId="3" borderId="0" xfId="0" applyFont="1" applyFill="1" applyBorder="1" applyAlignment="1">
      <alignment horizontal="center" vertical="center" wrapText="1"/>
    </xf>
    <xf numFmtId="0" fontId="9" fillId="0" borderId="52"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9" fillId="0" borderId="29"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37" xfId="0" applyFont="1" applyBorder="1" applyAlignment="1">
      <alignment horizontal="center"/>
    </xf>
    <xf numFmtId="0" fontId="9" fillId="0" borderId="21" xfId="0" applyFont="1" applyBorder="1" applyAlignment="1">
      <alignment horizontal="center"/>
    </xf>
    <xf numFmtId="0" fontId="19" fillId="3" borderId="38" xfId="0" applyFont="1" applyFill="1" applyBorder="1" applyAlignment="1">
      <alignment horizontal="center" vertical="center" wrapText="1"/>
    </xf>
    <xf numFmtId="0" fontId="9" fillId="0" borderId="52" xfId="0" applyFont="1" applyBorder="1" applyAlignment="1">
      <alignment horizontal="center" wrapText="1"/>
    </xf>
    <xf numFmtId="0" fontId="9" fillId="0" borderId="12" xfId="0" applyFont="1" applyBorder="1" applyAlignment="1">
      <alignment horizontal="center" wrapText="1"/>
    </xf>
    <xf numFmtId="0" fontId="10" fillId="3" borderId="0" xfId="0" applyNumberFormat="1" applyFont="1" applyFill="1" applyBorder="1" applyAlignment="1">
      <alignment horizontal="center" vertical="center" wrapText="1"/>
    </xf>
    <xf numFmtId="0" fontId="19" fillId="3" borderId="0" xfId="0" applyFont="1" applyFill="1" applyAlignment="1">
      <alignment horizontal="center"/>
    </xf>
    <xf numFmtId="0" fontId="12" fillId="0" borderId="4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54" xfId="0" applyNumberFormat="1" applyFont="1" applyBorder="1" applyAlignment="1">
      <alignment horizontal="center" vertical="center" wrapText="1"/>
    </xf>
    <xf numFmtId="0" fontId="12" fillId="0" borderId="43" xfId="0" applyNumberFormat="1" applyFont="1" applyBorder="1" applyAlignment="1">
      <alignment horizontal="center" vertical="center" wrapText="1"/>
    </xf>
    <xf numFmtId="0" fontId="15" fillId="0" borderId="0" xfId="0" applyFont="1" applyAlignment="1">
      <alignment horizontal="center"/>
    </xf>
    <xf numFmtId="0" fontId="12" fillId="0" borderId="42" xfId="0" applyNumberFormat="1" applyFont="1" applyBorder="1" applyAlignment="1">
      <alignment horizontal="center" vertical="center" wrapText="1"/>
    </xf>
    <xf numFmtId="0" fontId="9" fillId="0" borderId="57"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47" xfId="0" applyFont="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13" fillId="0" borderId="0" xfId="0" applyFont="1" applyAlignment="1">
      <alignment horizontal="center"/>
    </xf>
    <xf numFmtId="0" fontId="6" fillId="0" borderId="0" xfId="0" applyFont="1" applyAlignment="1">
      <alignment horizontal="center" vertical="center" wrapText="1"/>
    </xf>
    <xf numFmtId="0" fontId="0" fillId="0" borderId="0" xfId="0" applyAlignment="1">
      <alignment horizontal="center"/>
    </xf>
    <xf numFmtId="0" fontId="0" fillId="0" borderId="12" xfId="0"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800" b="1" i="0" u="none" strike="noStrike" baseline="0">
                <a:solidFill>
                  <a:srgbClr val="000000"/>
                </a:solidFill>
                <a:latin typeface="Arial"/>
                <a:ea typeface="Arial"/>
                <a:cs typeface="Arial"/>
              </a:defRPr>
            </a:pPr>
            <a:r>
              <a:rPr lang="fr-FR"/>
              <a:t>Répartition des cultures en % SAU</a:t>
            </a:r>
          </a:p>
        </c:rich>
      </c:tx>
      <c:layout>
        <c:manualLayout>
          <c:xMode val="edge"/>
          <c:yMode val="edge"/>
          <c:x val="0.17885330212101871"/>
          <c:y val="4.5226073544930592E-2"/>
        </c:manualLayout>
      </c:layout>
      <c:spPr>
        <a:noFill/>
        <a:ln w="25400">
          <a:noFill/>
        </a:ln>
      </c:spPr>
    </c:title>
    <c:plotArea>
      <c:layout>
        <c:manualLayout>
          <c:layoutTarget val="inner"/>
          <c:xMode val="edge"/>
          <c:yMode val="edge"/>
          <c:x val="0.20247558033772303"/>
          <c:y val="0.24623115577889457"/>
          <c:w val="0.344208486574129"/>
          <c:h val="0.51256281407035131"/>
        </c:manualLayout>
      </c:layout>
      <c:pieChart>
        <c:varyColors val="1"/>
        <c:ser>
          <c:idx val="0"/>
          <c:order val="0"/>
          <c:spPr>
            <a:solidFill>
              <a:srgbClr val="9999FF"/>
            </a:solidFill>
            <a:ln w="12700">
              <a:solidFill>
                <a:srgbClr val="000000"/>
              </a:solidFill>
              <a:prstDash val="solid"/>
            </a:ln>
          </c:spPr>
          <c:dPt>
            <c:idx val="0"/>
            <c:spPr>
              <a:solidFill>
                <a:srgbClr val="9999FF"/>
              </a:solidFill>
              <a:ln w="12700">
                <a:solidFill>
                  <a:srgbClr val="000000"/>
                </a:solidFill>
                <a:prstDash val="solid"/>
              </a:ln>
            </c:spPr>
          </c:dPt>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Pt>
            <c:idx val="4"/>
            <c:spPr>
              <a:solidFill>
                <a:srgbClr val="660066"/>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66CC"/>
              </a:solidFill>
              <a:ln w="12700">
                <a:solidFill>
                  <a:srgbClr val="000000"/>
                </a:solidFill>
                <a:prstDash val="solid"/>
              </a:ln>
            </c:spPr>
          </c:dPt>
          <c:dPt>
            <c:idx val="7"/>
            <c:spPr>
              <a:solidFill>
                <a:srgbClr val="CCCCFF"/>
              </a:solidFill>
              <a:ln w="12700">
                <a:solidFill>
                  <a:srgbClr val="000000"/>
                </a:solidFill>
                <a:prstDash val="solid"/>
              </a:ln>
            </c:spPr>
          </c:dPt>
          <c:dPt>
            <c:idx val="8"/>
            <c:spPr>
              <a:solidFill>
                <a:srgbClr val="000080"/>
              </a:solidFill>
              <a:ln w="12700">
                <a:solidFill>
                  <a:srgbClr val="000000"/>
                </a:solidFill>
                <a:prstDash val="solid"/>
              </a:ln>
            </c:spPr>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Percent val="1"/>
            <c:showLeaderLines val="1"/>
          </c:dLbls>
          <c:cat>
            <c:numRef>
              <c:f>'Présent de l''EA et résultats '!$A$12:$A$20</c:f>
              <c:numCache>
                <c:formatCode>General</c:formatCode>
                <c:ptCount val="9"/>
              </c:numCache>
            </c:numRef>
          </c:cat>
          <c:val>
            <c:numRef>
              <c:f>'Présent de l''EA et résultats '!$B$12:$B$20</c:f>
              <c:numCache>
                <c:formatCode>0</c:formatCode>
                <c:ptCount val="9"/>
              </c:numCache>
            </c:numRef>
          </c:val>
        </c:ser>
        <c:dLbls>
          <c:showPercent val="1"/>
        </c:dLbls>
        <c:firstSliceAng val="0"/>
      </c:pieChart>
      <c:spPr>
        <a:noFill/>
        <a:ln w="25400">
          <a:noFill/>
        </a:ln>
      </c:spPr>
    </c:plotArea>
    <c:legend>
      <c:legendPos val="r"/>
      <c:layout>
        <c:manualLayout>
          <c:xMode val="edge"/>
          <c:yMode val="edge"/>
          <c:x val="0.89764169681492556"/>
          <c:y val="7.5376789241551029E-2"/>
          <c:w val="6.0742711215152193E-2"/>
          <c:h val="0.81909570582027769"/>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000000"/>
                </a:solidFill>
                <a:latin typeface="Arial"/>
                <a:ea typeface="Arial"/>
                <a:cs typeface="Arial"/>
              </a:defRPr>
            </a:pPr>
            <a:r>
              <a:t>Valeur des 10 composantes de la durabilité
sur l'exploitation à un moment donné (et maximum possible)</a:t>
            </a:r>
          </a:p>
        </c:rich>
      </c:tx>
      <c:layout>
        <c:manualLayout>
          <c:xMode val="edge"/>
          <c:yMode val="edge"/>
          <c:x val="0.23766847529709023"/>
          <c:y val="3.0805687203791472E-2"/>
        </c:manualLayout>
      </c:layout>
      <c:spPr>
        <a:noFill/>
        <a:ln w="25400">
          <a:noFill/>
        </a:ln>
      </c:spPr>
    </c:title>
    <c:plotArea>
      <c:layout>
        <c:manualLayout>
          <c:layoutTarget val="inner"/>
          <c:xMode val="edge"/>
          <c:yMode val="edge"/>
          <c:x val="5.5306508236564952E-2"/>
          <c:y val="0.19431279620853073"/>
          <c:w val="0.9237681645999225"/>
          <c:h val="0.55687203791469231"/>
        </c:manualLayout>
      </c:layout>
      <c:barChart>
        <c:barDir val="col"/>
        <c:grouping val="stacked"/>
        <c:ser>
          <c:idx val="0"/>
          <c:order val="0"/>
          <c:tx>
            <c:strRef>
              <c:f>'10 - Histogramme'!$C$4</c:f>
              <c:strCache>
                <c:ptCount val="1"/>
                <c:pt idx="0">
                  <c:v>Score obtenu</c:v>
                </c:pt>
              </c:strCache>
            </c:strRef>
          </c:tx>
          <c:spPr>
            <a:solidFill>
              <a:srgbClr val="FFCC99"/>
            </a:solidFill>
            <a:ln w="12700">
              <a:solidFill>
                <a:srgbClr val="000000"/>
              </a:solidFill>
              <a:prstDash val="solid"/>
            </a:ln>
          </c:spPr>
          <c:cat>
            <c:strRef>
              <c:f>'10 - Histogramme'!$B$5:$B$14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Histogramme'!$C$5:$C$14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'10 - Histogramme'!$E$4</c:f>
              <c:strCache>
                <c:ptCount val="1"/>
                <c:pt idx="0">
                  <c:v>Complément
au maximum</c:v>
                </c:pt>
              </c:strCache>
            </c:strRef>
          </c:tx>
          <c:spPr>
            <a:noFill/>
            <a:ln w="12700">
              <a:solidFill>
                <a:srgbClr val="000000"/>
              </a:solidFill>
              <a:prstDash val="solid"/>
            </a:ln>
          </c:spPr>
          <c:cat>
            <c:strRef>
              <c:f>'10 - Histogramme'!$B$5:$B$14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Histogramme'!$E$5:$E$14</c:f>
              <c:numCache>
                <c:formatCode>General</c:formatCode>
                <c:ptCount val="10"/>
                <c:pt idx="0">
                  <c:v>33</c:v>
                </c:pt>
                <c:pt idx="1">
                  <c:v>33</c:v>
                </c:pt>
                <c:pt idx="2">
                  <c:v>34</c:v>
                </c:pt>
                <c:pt idx="3">
                  <c:v>33</c:v>
                </c:pt>
                <c:pt idx="4">
                  <c:v>33</c:v>
                </c:pt>
                <c:pt idx="5">
                  <c:v>34</c:v>
                </c:pt>
                <c:pt idx="6">
                  <c:v>30</c:v>
                </c:pt>
                <c:pt idx="7">
                  <c:v>25</c:v>
                </c:pt>
                <c:pt idx="8">
                  <c:v>20</c:v>
                </c:pt>
                <c:pt idx="9">
                  <c:v>25</c:v>
                </c:pt>
              </c:numCache>
            </c:numRef>
          </c:val>
        </c:ser>
        <c:gapWidth val="50"/>
        <c:overlap val="100"/>
        <c:axId val="70517504"/>
        <c:axId val="70519040"/>
      </c:barChart>
      <c:catAx>
        <c:axId val="70517504"/>
        <c:scaling>
          <c:orientation val="minMax"/>
        </c:scaling>
        <c:axPos val="b"/>
        <c:numFmt formatCode="General" sourceLinked="1"/>
        <c:tickLblPos val="nextTo"/>
        <c:spPr>
          <a:ln w="3175">
            <a:solidFill>
              <a:srgbClr val="000000"/>
            </a:solidFill>
            <a:prstDash val="solid"/>
          </a:ln>
        </c:spPr>
        <c:txPr>
          <a:bodyPr rot="-5400000" vert="horz"/>
          <a:lstStyle/>
          <a:p>
            <a:pPr>
              <a:defRPr sz="800" b="0" i="1" u="none" strike="noStrike" baseline="0">
                <a:solidFill>
                  <a:srgbClr val="000000"/>
                </a:solidFill>
                <a:latin typeface="Arial Narrow"/>
                <a:ea typeface="Arial Narrow"/>
                <a:cs typeface="Arial Narrow"/>
              </a:defRPr>
            </a:pPr>
            <a:endParaRPr lang="fr-FR"/>
          </a:p>
        </c:txPr>
        <c:crossAx val="70519040"/>
        <c:crosses val="autoZero"/>
        <c:auto val="1"/>
        <c:lblAlgn val="ctr"/>
        <c:lblOffset val="100"/>
        <c:tickLblSkip val="1"/>
        <c:tickMarkSkip val="1"/>
      </c:catAx>
      <c:valAx>
        <c:axId val="70519040"/>
        <c:scaling>
          <c:orientation val="minMax"/>
          <c:max val="40"/>
          <c:min val="0"/>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517504"/>
        <c:crosses val="autoZero"/>
        <c:crossBetween val="between"/>
        <c:majorUnit val="10"/>
      </c:valAx>
      <c:spPr>
        <a:noFill/>
        <a:ln w="12700">
          <a:solidFill>
            <a:srgbClr val="808080"/>
          </a:solidFill>
          <a:prstDash val="solid"/>
        </a:ln>
      </c:spPr>
    </c:plotArea>
    <c:plotVisOnly val="1"/>
    <c:dispBlanksAs val="gap"/>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1" i="0" u="none" strike="noStrike" baseline="0">
                <a:solidFill>
                  <a:srgbClr val="000000"/>
                </a:solidFill>
                <a:latin typeface="Arial"/>
                <a:ea typeface="Arial"/>
                <a:cs typeface="Arial"/>
              </a:defRPr>
            </a:pPr>
            <a:r>
              <a:t>Durabilité agro-écologique
Valeur sur l'exploitation et maximum possible</a:t>
            </a:r>
          </a:p>
        </c:rich>
      </c:tx>
      <c:layout>
        <c:manualLayout>
          <c:xMode val="edge"/>
          <c:yMode val="edge"/>
          <c:x val="0.23315326090567787"/>
          <c:y val="3.3666433057124405E-2"/>
        </c:manualLayout>
      </c:layout>
      <c:spPr>
        <a:noFill/>
        <a:ln w="25400">
          <a:noFill/>
        </a:ln>
      </c:spPr>
    </c:title>
    <c:plotArea>
      <c:layout>
        <c:manualLayout>
          <c:layoutTarget val="inner"/>
          <c:xMode val="edge"/>
          <c:yMode val="edge"/>
          <c:x val="6.6873400534833094E-2"/>
          <c:y val="0.20717803698683504"/>
          <c:w val="0.90730938022935659"/>
          <c:h val="0.39881772119965797"/>
        </c:manualLayout>
      </c:layout>
      <c:barChart>
        <c:barDir val="col"/>
        <c:grouping val="stacked"/>
        <c:ser>
          <c:idx val="0"/>
          <c:order val="0"/>
          <c:tx>
            <c:strRef>
              <c:f>'40 indicateurs'!$B$3</c:f>
              <c:strCache>
                <c:ptCount val="1"/>
                <c:pt idx="0">
                  <c:v>Valeur de l'exploitation agricole</c:v>
                </c:pt>
              </c:strCache>
            </c:strRef>
          </c:tx>
          <c:spPr>
            <a:solidFill>
              <a:srgbClr val="339966"/>
            </a:solidFill>
            <a:ln w="12700">
              <a:solidFill>
                <a:srgbClr val="000000"/>
              </a:solidFill>
              <a:prstDash val="solid"/>
            </a:ln>
          </c:spPr>
          <c:cat>
            <c:strRef>
              <c:f>'40 indicateurs'!$A$4:$A$21</c:f>
              <c:strCache>
                <c:ptCount val="18"/>
                <c:pt idx="0">
                  <c:v>Diversité des cultures annuelles et temporaires</c:v>
                </c:pt>
                <c:pt idx="1">
                  <c:v>Diversité des cultures pérennes</c:v>
                </c:pt>
                <c:pt idx="2">
                  <c:v>Diversité animale</c:v>
                </c:pt>
                <c:pt idx="3">
                  <c:v>Valorisation et conservation du patrimoine génetique</c:v>
                </c:pt>
                <c:pt idx="4">
                  <c:v>Assolement</c:v>
                </c:pt>
                <c:pt idx="5">
                  <c:v>Dimension des parcelles</c:v>
                </c:pt>
                <c:pt idx="6">
                  <c:v>Gestion des matières organiques</c:v>
                </c:pt>
                <c:pt idx="7">
                  <c:v>Zones de régulation écologique</c:v>
                </c:pt>
                <c:pt idx="8">
                  <c:v>Contribution aux enjeux environnementaux du territoire</c:v>
                </c:pt>
                <c:pt idx="9">
                  <c:v>Valorisation de l'espace</c:v>
                </c:pt>
                <c:pt idx="10">
                  <c:v>Gestion des surfaces fourragères</c:v>
                </c:pt>
                <c:pt idx="11">
                  <c:v>Fertilisation</c:v>
                </c:pt>
                <c:pt idx="12">
                  <c:v>Effluents organiques liquides</c:v>
                </c:pt>
                <c:pt idx="13">
                  <c:v>Pesticides </c:v>
                </c:pt>
                <c:pt idx="14">
                  <c:v>Traitements vétérinaires</c:v>
                </c:pt>
                <c:pt idx="15">
                  <c:v>Protection de la ressource des sols</c:v>
                </c:pt>
                <c:pt idx="16">
                  <c:v>Gestion de la ressource en eau</c:v>
                </c:pt>
                <c:pt idx="17">
                  <c:v>Dépendance énergétique</c:v>
                </c:pt>
              </c:strCache>
            </c:strRef>
          </c:cat>
          <c:val>
            <c:numRef>
              <c:f>'40 indicateurs'!$B$4:$B$21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1"/>
          <c:order val="1"/>
          <c:tx>
            <c:strRef>
              <c:f>'40 indicateurs'!$D$3</c:f>
              <c:strCache>
                <c:ptCount val="1"/>
                <c:pt idx="0">
                  <c:v>Complément au maximum</c:v>
                </c:pt>
              </c:strCache>
            </c:strRef>
          </c:tx>
          <c:spPr>
            <a:noFill/>
            <a:ln w="12700">
              <a:solidFill>
                <a:srgbClr val="000000"/>
              </a:solidFill>
              <a:prstDash val="solid"/>
            </a:ln>
          </c:spPr>
          <c:cat>
            <c:strRef>
              <c:f>'40 indicateurs'!$A$4:$A$21</c:f>
              <c:strCache>
                <c:ptCount val="18"/>
                <c:pt idx="0">
                  <c:v>Diversité des cultures annuelles et temporaires</c:v>
                </c:pt>
                <c:pt idx="1">
                  <c:v>Diversité des cultures pérennes</c:v>
                </c:pt>
                <c:pt idx="2">
                  <c:v>Diversité animale</c:v>
                </c:pt>
                <c:pt idx="3">
                  <c:v>Valorisation et conservation du patrimoine génetique</c:v>
                </c:pt>
                <c:pt idx="4">
                  <c:v>Assolement</c:v>
                </c:pt>
                <c:pt idx="5">
                  <c:v>Dimension des parcelles</c:v>
                </c:pt>
                <c:pt idx="6">
                  <c:v>Gestion des matières organiques</c:v>
                </c:pt>
                <c:pt idx="7">
                  <c:v>Zones de régulation écologique</c:v>
                </c:pt>
                <c:pt idx="8">
                  <c:v>Contribution aux enjeux environnementaux du territoire</c:v>
                </c:pt>
                <c:pt idx="9">
                  <c:v>Valorisation de l'espace</c:v>
                </c:pt>
                <c:pt idx="10">
                  <c:v>Gestion des surfaces fourragères</c:v>
                </c:pt>
                <c:pt idx="11">
                  <c:v>Fertilisation</c:v>
                </c:pt>
                <c:pt idx="12">
                  <c:v>Effluents organiques liquides</c:v>
                </c:pt>
                <c:pt idx="13">
                  <c:v>Pesticides </c:v>
                </c:pt>
                <c:pt idx="14">
                  <c:v>Traitements vétérinaires</c:v>
                </c:pt>
                <c:pt idx="15">
                  <c:v>Protection de la ressource des sols</c:v>
                </c:pt>
                <c:pt idx="16">
                  <c:v>Gestion de la ressource en eau</c:v>
                </c:pt>
                <c:pt idx="17">
                  <c:v>Dépendance énergétique</c:v>
                </c:pt>
              </c:strCache>
            </c:strRef>
          </c:cat>
          <c:val>
            <c:numRef>
              <c:f>'40 indicateurs'!$D$4:$D$21</c:f>
              <c:numCache>
                <c:formatCode>General</c:formatCode>
                <c:ptCount val="18"/>
                <c:pt idx="0">
                  <c:v>14</c:v>
                </c:pt>
                <c:pt idx="1">
                  <c:v>14</c:v>
                </c:pt>
                <c:pt idx="2">
                  <c:v>14</c:v>
                </c:pt>
                <c:pt idx="3">
                  <c:v>6</c:v>
                </c:pt>
                <c:pt idx="4">
                  <c:v>8</c:v>
                </c:pt>
                <c:pt idx="5">
                  <c:v>6</c:v>
                </c:pt>
                <c:pt idx="6">
                  <c:v>5</c:v>
                </c:pt>
                <c:pt idx="7">
                  <c:v>12</c:v>
                </c:pt>
                <c:pt idx="8">
                  <c:v>4</c:v>
                </c:pt>
                <c:pt idx="9">
                  <c:v>5</c:v>
                </c:pt>
                <c:pt idx="10">
                  <c:v>3</c:v>
                </c:pt>
                <c:pt idx="11">
                  <c:v>8</c:v>
                </c:pt>
                <c:pt idx="12">
                  <c:v>3</c:v>
                </c:pt>
                <c:pt idx="13">
                  <c:v>13</c:v>
                </c:pt>
                <c:pt idx="14">
                  <c:v>3</c:v>
                </c:pt>
                <c:pt idx="15">
                  <c:v>5</c:v>
                </c:pt>
                <c:pt idx="16">
                  <c:v>4</c:v>
                </c:pt>
                <c:pt idx="17">
                  <c:v>10</c:v>
                </c:pt>
              </c:numCache>
            </c:numRef>
          </c:val>
        </c:ser>
        <c:gapWidth val="50"/>
        <c:overlap val="100"/>
        <c:axId val="70748800"/>
        <c:axId val="70750592"/>
      </c:barChart>
      <c:catAx>
        <c:axId val="70748800"/>
        <c:scaling>
          <c:orientation val="minMax"/>
        </c:scaling>
        <c:axPos val="b"/>
        <c:numFmt formatCode="General" sourceLinked="1"/>
        <c:tickLblPos val="nextTo"/>
        <c:spPr>
          <a:ln w="3175">
            <a:solidFill>
              <a:srgbClr val="000000"/>
            </a:solidFill>
            <a:prstDash val="solid"/>
          </a:ln>
        </c:spPr>
        <c:txPr>
          <a:bodyPr rot="-5400000" vert="horz"/>
          <a:lstStyle/>
          <a:p>
            <a:pPr>
              <a:defRPr sz="600" b="0" i="1" u="none" strike="noStrike" baseline="0">
                <a:solidFill>
                  <a:srgbClr val="000000"/>
                </a:solidFill>
                <a:latin typeface="Arial Narrow"/>
                <a:ea typeface="Arial Narrow"/>
                <a:cs typeface="Arial Narrow"/>
              </a:defRPr>
            </a:pPr>
            <a:endParaRPr lang="fr-FR"/>
          </a:p>
        </c:txPr>
        <c:crossAx val="70750592"/>
        <c:crosses val="autoZero"/>
        <c:auto val="1"/>
        <c:lblAlgn val="ctr"/>
        <c:lblOffset val="100"/>
        <c:tickLblSkip val="1"/>
        <c:tickMarkSkip val="1"/>
      </c:catAx>
      <c:valAx>
        <c:axId val="70750592"/>
        <c:scaling>
          <c:orientation val="minMax"/>
          <c:max val="15"/>
          <c:min val="0"/>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748800"/>
        <c:crosses val="autoZero"/>
        <c:crossBetween val="between"/>
        <c:majorUnit val="5"/>
      </c:valAx>
      <c:spPr>
        <a:no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1" i="0" u="none" strike="noStrike" baseline="0">
                <a:solidFill>
                  <a:srgbClr val="000000"/>
                </a:solidFill>
                <a:latin typeface="Arial"/>
                <a:ea typeface="Arial"/>
                <a:cs typeface="Arial"/>
              </a:defRPr>
            </a:pPr>
            <a:r>
              <a:t>Durabilité socio-territoriale
Valeur sur l'exploitation et maximum possible</a:t>
            </a:r>
          </a:p>
        </c:rich>
      </c:tx>
      <c:layout>
        <c:manualLayout>
          <c:xMode val="edge"/>
          <c:yMode val="edge"/>
          <c:x val="0.31221612585051095"/>
          <c:y val="3.0675000676461863E-2"/>
        </c:manualLayout>
      </c:layout>
      <c:spPr>
        <a:noFill/>
        <a:ln w="25400">
          <a:noFill/>
        </a:ln>
      </c:spPr>
    </c:title>
    <c:plotArea>
      <c:layout>
        <c:manualLayout>
          <c:layoutTarget val="inner"/>
          <c:xMode val="edge"/>
          <c:yMode val="edge"/>
          <c:x val="4.7151003178411692E-2"/>
          <c:y val="0.17177964139182539"/>
          <c:w val="0.93537395494470754"/>
          <c:h val="0.38854918886246226"/>
        </c:manualLayout>
      </c:layout>
      <c:barChart>
        <c:barDir val="col"/>
        <c:grouping val="stacked"/>
        <c:ser>
          <c:idx val="0"/>
          <c:order val="0"/>
          <c:tx>
            <c:strRef>
              <c:f>'40 indicateurs'!$B$22</c:f>
              <c:strCache>
                <c:ptCount val="1"/>
                <c:pt idx="0">
                  <c:v>Valeur de l'exploitation agricole</c:v>
                </c:pt>
              </c:strCache>
            </c:strRef>
          </c:tx>
          <c:spPr>
            <a:solidFill>
              <a:srgbClr val="FFFF99"/>
            </a:solidFill>
            <a:ln w="12700">
              <a:solidFill>
                <a:srgbClr val="000000"/>
              </a:solidFill>
              <a:prstDash val="solid"/>
            </a:ln>
          </c:spPr>
          <c:cat>
            <c:strRef>
              <c:f>'40 indicateurs'!$A$23:$A$40</c:f>
              <c:strCache>
                <c:ptCount val="18"/>
                <c:pt idx="0">
                  <c:v>Demarche de qualité</c:v>
                </c:pt>
                <c:pt idx="1">
                  <c:v>Valorisation du patrimoine bâti et du paysage</c:v>
                </c:pt>
                <c:pt idx="2">
                  <c:v>Gestion des déchets non organiques</c:v>
                </c:pt>
                <c:pt idx="3">
                  <c:v>Accessibilité de l’espace</c:v>
                </c:pt>
                <c:pt idx="4">
                  <c:v>Implication sociale</c:v>
                </c:pt>
                <c:pt idx="5">
                  <c:v>Valorisation par filières courtes</c:v>
                </c:pt>
                <c:pt idx="6">
                  <c:v>Autonomie et valorisation des ressources locales</c:v>
                </c:pt>
                <c:pt idx="7">
                  <c:v>Services, pluriactivité</c:v>
                </c:pt>
                <c:pt idx="8">
                  <c:v>Contribution à l’emploi</c:v>
                </c:pt>
                <c:pt idx="9">
                  <c:v>Travail collectif</c:v>
                </c:pt>
                <c:pt idx="10">
                  <c:v>Pérennité probable</c:v>
                </c:pt>
                <c:pt idx="11">
                  <c:v>Contribution à l’équilibre alimentaire mondial</c:v>
                </c:pt>
                <c:pt idx="12">
                  <c:v>Bien-être animal</c:v>
                </c:pt>
                <c:pt idx="13">
                  <c:v>Formation</c:v>
                </c:pt>
                <c:pt idx="14">
                  <c:v>Intensité de travail</c:v>
                </c:pt>
                <c:pt idx="15">
                  <c:v>Qualité de vie</c:v>
                </c:pt>
                <c:pt idx="16">
                  <c:v>Isolement</c:v>
                </c:pt>
                <c:pt idx="17">
                  <c:v>Accueil, hygiène et sécurité</c:v>
                </c:pt>
              </c:strCache>
            </c:strRef>
          </c:cat>
          <c:val>
            <c:numRef>
              <c:f>'40 indicateurs'!$B$23:$B$40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ser>
          <c:idx val="1"/>
          <c:order val="1"/>
          <c:tx>
            <c:strRef>
              <c:f>'40 indicateurs'!$D$22</c:f>
              <c:strCache>
                <c:ptCount val="1"/>
                <c:pt idx="0">
                  <c:v>Complément au maximum</c:v>
                </c:pt>
              </c:strCache>
            </c:strRef>
          </c:tx>
          <c:spPr>
            <a:noFill/>
            <a:ln w="12700">
              <a:solidFill>
                <a:srgbClr val="000000"/>
              </a:solidFill>
              <a:prstDash val="solid"/>
            </a:ln>
          </c:spPr>
          <c:cat>
            <c:strRef>
              <c:f>'40 indicateurs'!$A$23:$A$40</c:f>
              <c:strCache>
                <c:ptCount val="18"/>
                <c:pt idx="0">
                  <c:v>Demarche de qualité</c:v>
                </c:pt>
                <c:pt idx="1">
                  <c:v>Valorisation du patrimoine bâti et du paysage</c:v>
                </c:pt>
                <c:pt idx="2">
                  <c:v>Gestion des déchets non organiques</c:v>
                </c:pt>
                <c:pt idx="3">
                  <c:v>Accessibilité de l’espace</c:v>
                </c:pt>
                <c:pt idx="4">
                  <c:v>Implication sociale</c:v>
                </c:pt>
                <c:pt idx="5">
                  <c:v>Valorisation par filières courtes</c:v>
                </c:pt>
                <c:pt idx="6">
                  <c:v>Autonomie et valorisation des ressources locales</c:v>
                </c:pt>
                <c:pt idx="7">
                  <c:v>Services, pluriactivité</c:v>
                </c:pt>
                <c:pt idx="8">
                  <c:v>Contribution à l’emploi</c:v>
                </c:pt>
                <c:pt idx="9">
                  <c:v>Travail collectif</c:v>
                </c:pt>
                <c:pt idx="10">
                  <c:v>Pérennité probable</c:v>
                </c:pt>
                <c:pt idx="11">
                  <c:v>Contribution à l’équilibre alimentaire mondial</c:v>
                </c:pt>
                <c:pt idx="12">
                  <c:v>Bien-être animal</c:v>
                </c:pt>
                <c:pt idx="13">
                  <c:v>Formation</c:v>
                </c:pt>
                <c:pt idx="14">
                  <c:v>Intensité de travail</c:v>
                </c:pt>
                <c:pt idx="15">
                  <c:v>Qualité de vie</c:v>
                </c:pt>
                <c:pt idx="16">
                  <c:v>Isolement</c:v>
                </c:pt>
                <c:pt idx="17">
                  <c:v>Accueil, hygiène et sécurité</c:v>
                </c:pt>
              </c:strCache>
            </c:strRef>
          </c:cat>
          <c:val>
            <c:numRef>
              <c:f>'40 indicateurs'!$D$23:$D$40</c:f>
              <c:numCache>
                <c:formatCode>General</c:formatCode>
                <c:ptCount val="18"/>
                <c:pt idx="0">
                  <c:v>10</c:v>
                </c:pt>
                <c:pt idx="1">
                  <c:v>8</c:v>
                </c:pt>
                <c:pt idx="2">
                  <c:v>5</c:v>
                </c:pt>
                <c:pt idx="3">
                  <c:v>5</c:v>
                </c:pt>
                <c:pt idx="4">
                  <c:v>6</c:v>
                </c:pt>
                <c:pt idx="5">
                  <c:v>7</c:v>
                </c:pt>
                <c:pt idx="6">
                  <c:v>10</c:v>
                </c:pt>
                <c:pt idx="7">
                  <c:v>5</c:v>
                </c:pt>
                <c:pt idx="8">
                  <c:v>6</c:v>
                </c:pt>
                <c:pt idx="9">
                  <c:v>5</c:v>
                </c:pt>
                <c:pt idx="10">
                  <c:v>3</c:v>
                </c:pt>
                <c:pt idx="11">
                  <c:v>10</c:v>
                </c:pt>
                <c:pt idx="12">
                  <c:v>3</c:v>
                </c:pt>
                <c:pt idx="13">
                  <c:v>6</c:v>
                </c:pt>
                <c:pt idx="14">
                  <c:v>7</c:v>
                </c:pt>
                <c:pt idx="15">
                  <c:v>6</c:v>
                </c:pt>
                <c:pt idx="16">
                  <c:v>3</c:v>
                </c:pt>
                <c:pt idx="17">
                  <c:v>4</c:v>
                </c:pt>
              </c:numCache>
            </c:numRef>
          </c:val>
        </c:ser>
        <c:gapWidth val="50"/>
        <c:overlap val="100"/>
        <c:axId val="70611328"/>
        <c:axId val="70612864"/>
      </c:barChart>
      <c:catAx>
        <c:axId val="70611328"/>
        <c:scaling>
          <c:orientation val="minMax"/>
        </c:scaling>
        <c:axPos val="b"/>
        <c:numFmt formatCode="General" sourceLinked="1"/>
        <c:tickLblPos val="nextTo"/>
        <c:spPr>
          <a:ln w="3175">
            <a:solidFill>
              <a:srgbClr val="000000"/>
            </a:solidFill>
            <a:prstDash val="solid"/>
          </a:ln>
        </c:spPr>
        <c:txPr>
          <a:bodyPr rot="-5400000" vert="horz"/>
          <a:lstStyle/>
          <a:p>
            <a:pPr>
              <a:defRPr sz="800" b="0" i="1" u="none" strike="noStrike" baseline="0">
                <a:solidFill>
                  <a:srgbClr val="000000"/>
                </a:solidFill>
                <a:latin typeface="Arial Narrow"/>
                <a:ea typeface="Arial Narrow"/>
                <a:cs typeface="Arial Narrow"/>
              </a:defRPr>
            </a:pPr>
            <a:endParaRPr lang="fr-FR"/>
          </a:p>
        </c:txPr>
        <c:crossAx val="70612864"/>
        <c:crosses val="autoZero"/>
        <c:auto val="1"/>
        <c:lblAlgn val="ctr"/>
        <c:lblOffset val="100"/>
        <c:tickLblSkip val="2"/>
        <c:tickMarkSkip val="1"/>
      </c:catAx>
      <c:valAx>
        <c:axId val="70612864"/>
        <c:scaling>
          <c:orientation val="minMax"/>
          <c:max val="12"/>
          <c:min val="0"/>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611328"/>
        <c:crosses val="autoZero"/>
        <c:crossBetween val="between"/>
        <c:majorUnit val="5"/>
      </c:valAx>
      <c:spPr>
        <a:no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2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1" i="0" u="none" strike="noStrike" baseline="0">
                <a:solidFill>
                  <a:srgbClr val="000000"/>
                </a:solidFill>
                <a:latin typeface="Arial"/>
                <a:ea typeface="Arial"/>
                <a:cs typeface="Arial"/>
              </a:defRPr>
            </a:pPr>
            <a:r>
              <a:t>Durabilité économique
Valeur sur l'exploitation et maximum possible</a:t>
            </a:r>
          </a:p>
        </c:rich>
      </c:tx>
      <c:layout>
        <c:manualLayout>
          <c:xMode val="edge"/>
          <c:yMode val="edge"/>
          <c:x val="0.2158001195796472"/>
          <c:y val="3.3031787693205035E-2"/>
        </c:manualLayout>
      </c:layout>
      <c:spPr>
        <a:noFill/>
        <a:ln w="25400">
          <a:noFill/>
        </a:ln>
      </c:spPr>
    </c:title>
    <c:plotArea>
      <c:layout>
        <c:manualLayout>
          <c:layoutTarget val="inner"/>
          <c:xMode val="edge"/>
          <c:yMode val="edge"/>
          <c:x val="7.1291139748625415E-2"/>
          <c:y val="0.21745971067333528"/>
          <c:w val="0.90173657844207278"/>
          <c:h val="0.52850967657316961"/>
        </c:manualLayout>
      </c:layout>
      <c:barChart>
        <c:barDir val="col"/>
        <c:grouping val="stacked"/>
        <c:ser>
          <c:idx val="0"/>
          <c:order val="0"/>
          <c:tx>
            <c:strRef>
              <c:f>'40 indicateurs'!$B$41</c:f>
              <c:strCache>
                <c:ptCount val="1"/>
                <c:pt idx="0">
                  <c:v>Valeur de l'exploitation agricole</c:v>
                </c:pt>
              </c:strCache>
            </c:strRef>
          </c:tx>
          <c:spPr>
            <a:solidFill>
              <a:srgbClr val="FF6600"/>
            </a:solid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indicateurs'!$B$42:$B$47</c:f>
              <c:numCache>
                <c:formatCode>General</c:formatCode>
                <c:ptCount val="6"/>
                <c:pt idx="0">
                  <c:v>0</c:v>
                </c:pt>
                <c:pt idx="1">
                  <c:v>0</c:v>
                </c:pt>
                <c:pt idx="2">
                  <c:v>0</c:v>
                </c:pt>
                <c:pt idx="3">
                  <c:v>0</c:v>
                </c:pt>
                <c:pt idx="4">
                  <c:v>0</c:v>
                </c:pt>
                <c:pt idx="5">
                  <c:v>0</c:v>
                </c:pt>
              </c:numCache>
            </c:numRef>
          </c:val>
        </c:ser>
        <c:ser>
          <c:idx val="1"/>
          <c:order val="1"/>
          <c:tx>
            <c:strRef>
              <c:f>'40 indicateurs'!$D$41</c:f>
              <c:strCache>
                <c:ptCount val="1"/>
                <c:pt idx="0">
                  <c:v>Complément au maximum</c:v>
                </c:pt>
              </c:strCache>
            </c:strRef>
          </c:tx>
          <c:spPr>
            <a:no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indicateurs'!$D$42:$D$47</c:f>
              <c:numCache>
                <c:formatCode>General</c:formatCode>
                <c:ptCount val="6"/>
                <c:pt idx="0">
                  <c:v>20</c:v>
                </c:pt>
                <c:pt idx="1">
                  <c:v>10</c:v>
                </c:pt>
                <c:pt idx="2">
                  <c:v>15</c:v>
                </c:pt>
                <c:pt idx="3">
                  <c:v>10</c:v>
                </c:pt>
                <c:pt idx="4">
                  <c:v>20</c:v>
                </c:pt>
                <c:pt idx="5">
                  <c:v>25</c:v>
                </c:pt>
              </c:numCache>
            </c:numRef>
          </c:val>
        </c:ser>
        <c:gapWidth val="80"/>
        <c:overlap val="100"/>
        <c:axId val="70629248"/>
        <c:axId val="70630784"/>
      </c:barChart>
      <c:catAx>
        <c:axId val="70629248"/>
        <c:scaling>
          <c:orientation val="minMax"/>
        </c:scaling>
        <c:axPos val="b"/>
        <c:numFmt formatCode="General" sourceLinked="1"/>
        <c:tickLblPos val="nextTo"/>
        <c:spPr>
          <a:ln w="3175">
            <a:solidFill>
              <a:srgbClr val="000000"/>
            </a:solidFill>
            <a:prstDash val="solid"/>
          </a:ln>
        </c:spPr>
        <c:txPr>
          <a:bodyPr rot="-5400000" vert="horz"/>
          <a:lstStyle/>
          <a:p>
            <a:pPr>
              <a:defRPr sz="800" b="0" i="1" u="none" strike="noStrike" baseline="0">
                <a:solidFill>
                  <a:srgbClr val="000000"/>
                </a:solidFill>
                <a:latin typeface="Arial Narrow"/>
                <a:ea typeface="Arial Narrow"/>
                <a:cs typeface="Arial Narrow"/>
              </a:defRPr>
            </a:pPr>
            <a:endParaRPr lang="fr-FR"/>
          </a:p>
        </c:txPr>
        <c:crossAx val="70630784"/>
        <c:crosses val="autoZero"/>
        <c:auto val="1"/>
        <c:lblAlgn val="ctr"/>
        <c:lblOffset val="100"/>
        <c:tickLblSkip val="1"/>
        <c:tickMarkSkip val="1"/>
      </c:catAx>
      <c:valAx>
        <c:axId val="70630784"/>
        <c:scaling>
          <c:orientation val="minMax"/>
          <c:max val="25"/>
          <c:min val="0"/>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629248"/>
        <c:crosses val="autoZero"/>
        <c:crossBetween val="between"/>
        <c:majorUnit val="5"/>
      </c:valAx>
      <c:spPr>
        <a:no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775" b="1" i="0" u="none" strike="noStrike" baseline="0">
                <a:solidFill>
                  <a:srgbClr val="000000"/>
                </a:solidFill>
                <a:latin typeface="Arial"/>
                <a:ea typeface="Arial"/>
                <a:cs typeface="Arial"/>
              </a:defRPr>
            </a:pPr>
            <a:r>
              <a:t>Ethique et développement humain</a:t>
            </a:r>
          </a:p>
        </c:rich>
      </c:tx>
      <c:layout>
        <c:manualLayout>
          <c:xMode val="edge"/>
          <c:yMode val="edge"/>
          <c:x val="0.23408722845814489"/>
          <c:y val="3.1784841709601115E-2"/>
        </c:manualLayout>
      </c:layout>
      <c:spPr>
        <a:noFill/>
        <a:ln w="25400">
          <a:noFill/>
        </a:ln>
      </c:spPr>
    </c:title>
    <c:plotArea>
      <c:layout>
        <c:manualLayout>
          <c:layoutTarget val="inner"/>
          <c:xMode val="edge"/>
          <c:yMode val="edge"/>
          <c:x val="5.4531686541516432E-2"/>
          <c:y val="0.20782437439586521"/>
          <c:w val="0.92703867120577865"/>
          <c:h val="0.55745832190890843"/>
        </c:manualLayout>
      </c:layout>
      <c:barChart>
        <c:barDir val="col"/>
        <c:grouping val="stacked"/>
        <c:ser>
          <c:idx val="0"/>
          <c:order val="0"/>
          <c:spPr>
            <a:solidFill>
              <a:srgbClr val="FFFFCC"/>
            </a:solidFill>
            <a:ln w="12700">
              <a:solidFill>
                <a:srgbClr val="000000"/>
              </a:solidFill>
              <a:prstDash val="solid"/>
            </a:ln>
          </c:spPr>
          <c:cat>
            <c:strRef>
              <c:f>'40 indicateurs'!$A$34:$A$40</c:f>
              <c:strCache>
                <c:ptCount val="7"/>
                <c:pt idx="0">
                  <c:v>Contribution à l’équilibre alimentaire mondial</c:v>
                </c:pt>
                <c:pt idx="1">
                  <c:v>Bien-être animal</c:v>
                </c:pt>
                <c:pt idx="2">
                  <c:v>Formation</c:v>
                </c:pt>
                <c:pt idx="3">
                  <c:v>Intensité de travail</c:v>
                </c:pt>
                <c:pt idx="4">
                  <c:v>Qualité de vie</c:v>
                </c:pt>
                <c:pt idx="5">
                  <c:v>Isolement</c:v>
                </c:pt>
                <c:pt idx="6">
                  <c:v>Accueil, hygiène et sécurité</c:v>
                </c:pt>
              </c:strCache>
            </c:strRef>
          </c:cat>
          <c:val>
            <c:numRef>
              <c:f>'40 indicateurs'!$B$34:$B$40</c:f>
              <c:numCache>
                <c:formatCode>General</c:formatCode>
                <c:ptCount val="7"/>
                <c:pt idx="0">
                  <c:v>0</c:v>
                </c:pt>
                <c:pt idx="1">
                  <c:v>0</c:v>
                </c:pt>
                <c:pt idx="2">
                  <c:v>0</c:v>
                </c:pt>
                <c:pt idx="3">
                  <c:v>0</c:v>
                </c:pt>
                <c:pt idx="4">
                  <c:v>0</c:v>
                </c:pt>
                <c:pt idx="5">
                  <c:v>0</c:v>
                </c:pt>
                <c:pt idx="6">
                  <c:v>0</c:v>
                </c:pt>
              </c:numCache>
            </c:numRef>
          </c:val>
        </c:ser>
        <c:ser>
          <c:idx val="1"/>
          <c:order val="1"/>
          <c:spPr>
            <a:noFill/>
            <a:ln w="3175" cmpd="sng">
              <a:solidFill>
                <a:schemeClr val="tx1"/>
              </a:solidFill>
              <a:prstDash val="solid"/>
            </a:ln>
          </c:spPr>
          <c:cat>
            <c:strRef>
              <c:f>'40 indicateurs'!$A$34:$A$40</c:f>
              <c:strCache>
                <c:ptCount val="7"/>
                <c:pt idx="0">
                  <c:v>Contribution à l’équilibre alimentaire mondial</c:v>
                </c:pt>
                <c:pt idx="1">
                  <c:v>Bien-être animal</c:v>
                </c:pt>
                <c:pt idx="2">
                  <c:v>Formation</c:v>
                </c:pt>
                <c:pt idx="3">
                  <c:v>Intensité de travail</c:v>
                </c:pt>
                <c:pt idx="4">
                  <c:v>Qualité de vie</c:v>
                </c:pt>
                <c:pt idx="5">
                  <c:v>Isolement</c:v>
                </c:pt>
                <c:pt idx="6">
                  <c:v>Accueil, hygiène et sécurité</c:v>
                </c:pt>
              </c:strCache>
            </c:strRef>
          </c:cat>
          <c:val>
            <c:numRef>
              <c:f>'40 indicateurs'!$D$34:$D$40</c:f>
              <c:numCache>
                <c:formatCode>General</c:formatCode>
                <c:ptCount val="7"/>
                <c:pt idx="0">
                  <c:v>10</c:v>
                </c:pt>
                <c:pt idx="1">
                  <c:v>3</c:v>
                </c:pt>
                <c:pt idx="2">
                  <c:v>6</c:v>
                </c:pt>
                <c:pt idx="3">
                  <c:v>7</c:v>
                </c:pt>
                <c:pt idx="4">
                  <c:v>6</c:v>
                </c:pt>
                <c:pt idx="5">
                  <c:v>3</c:v>
                </c:pt>
                <c:pt idx="6">
                  <c:v>4</c:v>
                </c:pt>
              </c:numCache>
            </c:numRef>
          </c:val>
        </c:ser>
        <c:overlap val="100"/>
        <c:axId val="70815104"/>
        <c:axId val="70820992"/>
      </c:barChart>
      <c:catAx>
        <c:axId val="70815104"/>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20992"/>
        <c:crosses val="autoZero"/>
        <c:auto val="1"/>
        <c:lblAlgn val="ctr"/>
        <c:lblOffset val="100"/>
        <c:tickLblSkip val="1"/>
        <c:tickMarkSkip val="1"/>
      </c:catAx>
      <c:valAx>
        <c:axId val="70820992"/>
        <c:scaling>
          <c:orientation val="minMax"/>
          <c:max val="10"/>
        </c:scaling>
        <c:axPos val="l"/>
        <c:majorGridlines>
          <c:spPr>
            <a:ln w="3175">
              <a:solidFill>
                <a:srgbClr val="FFFFFF"/>
              </a:solidFill>
              <a:prstDash val="solid"/>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15104"/>
        <c:crosses val="autoZero"/>
        <c:crossBetween val="between"/>
        <c:majorUnit val="2"/>
        <c:minorUnit val="0.4"/>
      </c:valAx>
      <c:spPr>
        <a:solidFill>
          <a:srgbClr val="FFFFFF"/>
        </a:solidFill>
        <a:ln w="12700">
          <a:solidFill>
            <a:srgbClr val="FFFFFF"/>
          </a:solidFill>
          <a:prstDash val="solid"/>
        </a:ln>
      </c:spPr>
    </c:plotArea>
    <c:plotVisOnly val="1"/>
    <c:dispBlanksAs val="gap"/>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425" b="1" i="0" u="none" strike="noStrike" baseline="0">
                <a:solidFill>
                  <a:srgbClr val="000000"/>
                </a:solidFill>
                <a:latin typeface="Arial"/>
                <a:ea typeface="Arial"/>
                <a:cs typeface="Arial"/>
              </a:defRPr>
            </a:pPr>
            <a:r>
              <a:t>Qualité des produits et du terroir</a:t>
            </a:r>
          </a:p>
        </c:rich>
      </c:tx>
      <c:layout>
        <c:manualLayout>
          <c:xMode val="edge"/>
          <c:yMode val="edge"/>
          <c:x val="0.24746671517545468"/>
          <c:y val="3.0506257639780845E-2"/>
        </c:manualLayout>
      </c:layout>
      <c:spPr>
        <a:noFill/>
        <a:ln w="25400">
          <a:noFill/>
        </a:ln>
      </c:spPr>
    </c:title>
    <c:plotArea>
      <c:layout>
        <c:manualLayout>
          <c:layoutTarget val="inner"/>
          <c:xMode val="edge"/>
          <c:yMode val="edge"/>
          <c:x val="7.5889791655772101E-2"/>
          <c:y val="0.19477069750418916"/>
          <c:w val="0.9073779437103181"/>
          <c:h val="0.64297796525479345"/>
        </c:manualLayout>
      </c:layout>
      <c:barChart>
        <c:barDir val="col"/>
        <c:grouping val="stacked"/>
        <c:ser>
          <c:idx val="0"/>
          <c:order val="0"/>
          <c:spPr>
            <a:solidFill>
              <a:srgbClr val="FFFFCC"/>
            </a:solidFill>
            <a:ln w="12700">
              <a:solidFill>
                <a:srgbClr val="000000"/>
              </a:solidFill>
              <a:prstDash val="solid"/>
            </a:ln>
          </c:spPr>
          <c:cat>
            <c:strRef>
              <c:f>'40 indicateurs'!$A$23:$A$27</c:f>
              <c:strCache>
                <c:ptCount val="5"/>
                <c:pt idx="0">
                  <c:v>Demarche de qualité</c:v>
                </c:pt>
                <c:pt idx="1">
                  <c:v>Valorisation du patrimoine bâti et du paysage</c:v>
                </c:pt>
                <c:pt idx="2">
                  <c:v>Gestion des déchets non organiques</c:v>
                </c:pt>
                <c:pt idx="3">
                  <c:v>Accessibilité de l’espace</c:v>
                </c:pt>
                <c:pt idx="4">
                  <c:v>Implication sociale</c:v>
                </c:pt>
              </c:strCache>
            </c:strRef>
          </c:cat>
          <c:val>
            <c:numRef>
              <c:f>'40 indicateurs'!$B$23:$B$27</c:f>
              <c:numCache>
                <c:formatCode>General</c:formatCode>
                <c:ptCount val="5"/>
                <c:pt idx="0">
                  <c:v>0</c:v>
                </c:pt>
                <c:pt idx="1">
                  <c:v>0</c:v>
                </c:pt>
                <c:pt idx="2">
                  <c:v>0</c:v>
                </c:pt>
                <c:pt idx="3">
                  <c:v>0</c:v>
                </c:pt>
                <c:pt idx="4">
                  <c:v>0</c:v>
                </c:pt>
              </c:numCache>
            </c:numRef>
          </c:val>
        </c:ser>
        <c:ser>
          <c:idx val="1"/>
          <c:order val="1"/>
          <c:spPr>
            <a:noFill/>
            <a:ln w="12700">
              <a:solidFill>
                <a:srgbClr val="000000"/>
              </a:solidFill>
              <a:prstDash val="solid"/>
            </a:ln>
          </c:spPr>
          <c:cat>
            <c:strRef>
              <c:f>'40 indicateurs'!$A$23:$A$27</c:f>
              <c:strCache>
                <c:ptCount val="5"/>
                <c:pt idx="0">
                  <c:v>Demarche de qualité</c:v>
                </c:pt>
                <c:pt idx="1">
                  <c:v>Valorisation du patrimoine bâti et du paysage</c:v>
                </c:pt>
                <c:pt idx="2">
                  <c:v>Gestion des déchets non organiques</c:v>
                </c:pt>
                <c:pt idx="3">
                  <c:v>Accessibilité de l’espace</c:v>
                </c:pt>
                <c:pt idx="4">
                  <c:v>Implication sociale</c:v>
                </c:pt>
              </c:strCache>
            </c:strRef>
          </c:cat>
          <c:val>
            <c:numRef>
              <c:f>'40 indicateurs'!$D$23:$D$27</c:f>
              <c:numCache>
                <c:formatCode>General</c:formatCode>
                <c:ptCount val="5"/>
                <c:pt idx="0">
                  <c:v>10</c:v>
                </c:pt>
                <c:pt idx="1">
                  <c:v>8</c:v>
                </c:pt>
                <c:pt idx="2">
                  <c:v>5</c:v>
                </c:pt>
                <c:pt idx="3">
                  <c:v>5</c:v>
                </c:pt>
                <c:pt idx="4">
                  <c:v>6</c:v>
                </c:pt>
              </c:numCache>
            </c:numRef>
          </c:val>
        </c:ser>
        <c:overlap val="100"/>
        <c:axId val="70837376"/>
        <c:axId val="70838912"/>
      </c:barChart>
      <c:catAx>
        <c:axId val="7083737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38912"/>
        <c:crosses val="autoZero"/>
        <c:auto val="1"/>
        <c:lblAlgn val="ctr"/>
        <c:lblOffset val="100"/>
        <c:tickLblSkip val="1"/>
        <c:tickMarkSkip val="1"/>
      </c:catAx>
      <c:valAx>
        <c:axId val="70838912"/>
        <c:scaling>
          <c:orientation val="minMax"/>
          <c:max val="12"/>
        </c:scaling>
        <c:axPos val="l"/>
        <c:majorGridlines>
          <c:spPr>
            <a:ln w="3175">
              <a:solidFill>
                <a:srgbClr val="FFFFFF"/>
              </a:solidFill>
              <a:prstDash val="sysDash"/>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37376"/>
        <c:crosses val="autoZero"/>
        <c:crossBetween val="between"/>
      </c:valAx>
      <c:spPr>
        <a:solidFill>
          <a:srgbClr val="FFFFFF"/>
        </a:solidFill>
        <a:ln w="25400">
          <a:noFill/>
        </a:ln>
      </c:spPr>
    </c:plotArea>
    <c:plotVisOnly val="1"/>
    <c:dispBlanksAs val="gap"/>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t>Pratiques agricoles</a:t>
            </a:r>
          </a:p>
        </c:rich>
      </c:tx>
      <c:layout>
        <c:manualLayout>
          <c:xMode val="edge"/>
          <c:yMode val="edge"/>
          <c:x val="0.35692474063059726"/>
          <c:y val="3.3296887111908938E-2"/>
        </c:manualLayout>
      </c:layout>
      <c:spPr>
        <a:noFill/>
        <a:ln w="25400">
          <a:noFill/>
        </a:ln>
      </c:spPr>
    </c:title>
    <c:plotArea>
      <c:layout>
        <c:manualLayout>
          <c:layoutTarget val="inner"/>
          <c:xMode val="edge"/>
          <c:yMode val="edge"/>
          <c:x val="5.8535653607350482E-2"/>
          <c:y val="0.199781264128255"/>
          <c:w val="0.92086577016441662"/>
          <c:h val="0.59678249412671047"/>
        </c:manualLayout>
      </c:layout>
      <c:barChart>
        <c:barDir val="col"/>
        <c:grouping val="stacked"/>
        <c:ser>
          <c:idx val="0"/>
          <c:order val="0"/>
          <c:spPr>
            <a:solidFill>
              <a:srgbClr val="339966"/>
            </a:solidFill>
            <a:ln w="12700">
              <a:solidFill>
                <a:srgbClr val="000000"/>
              </a:solidFill>
              <a:prstDash val="solid"/>
            </a:ln>
          </c:spPr>
          <c:cat>
            <c:strRef>
              <c:f>'40 indicateurs'!$A$15:$A$21</c:f>
              <c:strCache>
                <c:ptCount val="7"/>
                <c:pt idx="0">
                  <c:v>Fertilisation</c:v>
                </c:pt>
                <c:pt idx="1">
                  <c:v>Effluents organiques liquides</c:v>
                </c:pt>
                <c:pt idx="2">
                  <c:v>Pesticides </c:v>
                </c:pt>
                <c:pt idx="3">
                  <c:v>Traitements vétérinaires</c:v>
                </c:pt>
                <c:pt idx="4">
                  <c:v>Protection de la ressource des sols</c:v>
                </c:pt>
                <c:pt idx="5">
                  <c:v>Gestion de la ressource en eau</c:v>
                </c:pt>
                <c:pt idx="6">
                  <c:v>Dépendance énergétique</c:v>
                </c:pt>
              </c:strCache>
            </c:strRef>
          </c:cat>
          <c:val>
            <c:numRef>
              <c:f>'40 indicateurs'!$B$15:$B$21</c:f>
              <c:numCache>
                <c:formatCode>General</c:formatCode>
                <c:ptCount val="7"/>
                <c:pt idx="0">
                  <c:v>0</c:v>
                </c:pt>
                <c:pt idx="1">
                  <c:v>0</c:v>
                </c:pt>
                <c:pt idx="2">
                  <c:v>0</c:v>
                </c:pt>
                <c:pt idx="3">
                  <c:v>0</c:v>
                </c:pt>
                <c:pt idx="4">
                  <c:v>0</c:v>
                </c:pt>
                <c:pt idx="5">
                  <c:v>0</c:v>
                </c:pt>
                <c:pt idx="6">
                  <c:v>0</c:v>
                </c:pt>
              </c:numCache>
            </c:numRef>
          </c:val>
        </c:ser>
        <c:ser>
          <c:idx val="1"/>
          <c:order val="1"/>
          <c:spPr>
            <a:noFill/>
            <a:ln w="12700">
              <a:solidFill>
                <a:srgbClr val="000000"/>
              </a:solidFill>
              <a:prstDash val="solid"/>
            </a:ln>
          </c:spPr>
          <c:cat>
            <c:strRef>
              <c:f>'40 indicateurs'!$A$15:$A$21</c:f>
              <c:strCache>
                <c:ptCount val="7"/>
                <c:pt idx="0">
                  <c:v>Fertilisation</c:v>
                </c:pt>
                <c:pt idx="1">
                  <c:v>Effluents organiques liquides</c:v>
                </c:pt>
                <c:pt idx="2">
                  <c:v>Pesticides </c:v>
                </c:pt>
                <c:pt idx="3">
                  <c:v>Traitements vétérinaires</c:v>
                </c:pt>
                <c:pt idx="4">
                  <c:v>Protection de la ressource des sols</c:v>
                </c:pt>
                <c:pt idx="5">
                  <c:v>Gestion de la ressource en eau</c:v>
                </c:pt>
                <c:pt idx="6">
                  <c:v>Dépendance énergétique</c:v>
                </c:pt>
              </c:strCache>
            </c:strRef>
          </c:cat>
          <c:val>
            <c:numRef>
              <c:f>'40 indicateurs'!$D$15:$D$21</c:f>
              <c:numCache>
                <c:formatCode>General</c:formatCode>
                <c:ptCount val="7"/>
                <c:pt idx="0">
                  <c:v>8</c:v>
                </c:pt>
                <c:pt idx="1">
                  <c:v>3</c:v>
                </c:pt>
                <c:pt idx="2">
                  <c:v>13</c:v>
                </c:pt>
                <c:pt idx="3">
                  <c:v>3</c:v>
                </c:pt>
                <c:pt idx="4">
                  <c:v>5</c:v>
                </c:pt>
                <c:pt idx="5">
                  <c:v>4</c:v>
                </c:pt>
                <c:pt idx="6">
                  <c:v>10</c:v>
                </c:pt>
              </c:numCache>
            </c:numRef>
          </c:val>
        </c:ser>
        <c:overlap val="100"/>
        <c:axId val="70871680"/>
        <c:axId val="70881664"/>
      </c:barChart>
      <c:catAx>
        <c:axId val="70871680"/>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81664"/>
        <c:crosses val="autoZero"/>
        <c:auto val="1"/>
        <c:lblAlgn val="ctr"/>
        <c:lblOffset val="100"/>
        <c:tickLblSkip val="1"/>
        <c:tickMarkSkip val="1"/>
      </c:catAx>
      <c:valAx>
        <c:axId val="70881664"/>
        <c:scaling>
          <c:orientation val="minMax"/>
        </c:scaling>
        <c:axPos val="l"/>
        <c:majorGridlines>
          <c:spPr>
            <a:ln w="3175">
              <a:solidFill>
                <a:srgbClr val="FFFFFF"/>
              </a:solidFill>
              <a:prstDash val="lgDash"/>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871680"/>
        <c:crosses val="autoZero"/>
        <c:crossBetween val="between"/>
        <c:majorUnit val="2"/>
        <c:minorUnit val="0.4"/>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25" b="1" i="0" u="none" strike="noStrike" baseline="0">
                <a:solidFill>
                  <a:srgbClr val="000000"/>
                </a:solidFill>
                <a:latin typeface="Arial"/>
                <a:ea typeface="Arial"/>
                <a:cs typeface="Arial"/>
              </a:defRPr>
            </a:pPr>
            <a:r>
              <a:t>Diversité</a:t>
            </a:r>
          </a:p>
        </c:rich>
      </c:tx>
      <c:layout>
        <c:manualLayout>
          <c:xMode val="edge"/>
          <c:yMode val="edge"/>
          <c:x val="0.43320696570232115"/>
          <c:y val="3.3175311848905494E-2"/>
        </c:manualLayout>
      </c:layout>
      <c:spPr>
        <a:noFill/>
        <a:ln w="25400">
          <a:noFill/>
        </a:ln>
      </c:spPr>
    </c:title>
    <c:plotArea>
      <c:layout>
        <c:manualLayout>
          <c:layoutTarget val="inner"/>
          <c:xMode val="edge"/>
          <c:yMode val="edge"/>
          <c:x val="5.7480540584604778E-2"/>
          <c:y val="0.20160444199660571"/>
          <c:w val="0.92249257816268149"/>
          <c:h val="0.64054069545757053"/>
        </c:manualLayout>
      </c:layout>
      <c:barChart>
        <c:barDir val="col"/>
        <c:grouping val="stacked"/>
        <c:ser>
          <c:idx val="0"/>
          <c:order val="0"/>
          <c:spPr>
            <a:solidFill>
              <a:srgbClr val="339966"/>
            </a:solidFill>
            <a:ln w="12700">
              <a:solidFill>
                <a:srgbClr val="000000"/>
              </a:solidFill>
              <a:prstDash val="solid"/>
            </a:ln>
          </c:spPr>
          <c:cat>
            <c:strRef>
              <c:f>'40 indicateurs'!$A$4:$A$7</c:f>
              <c:strCache>
                <c:ptCount val="4"/>
                <c:pt idx="0">
                  <c:v>Diversité des cultures annuelles et temporaires</c:v>
                </c:pt>
                <c:pt idx="1">
                  <c:v>Diversité des cultures pérennes</c:v>
                </c:pt>
                <c:pt idx="2">
                  <c:v>Diversité animale</c:v>
                </c:pt>
                <c:pt idx="3">
                  <c:v>Valorisation et conservation du patrimoine génetique</c:v>
                </c:pt>
              </c:strCache>
            </c:strRef>
          </c:cat>
          <c:val>
            <c:numRef>
              <c:f>'40 indicateurs'!$B$4:$B$7</c:f>
              <c:numCache>
                <c:formatCode>General</c:formatCode>
                <c:ptCount val="4"/>
                <c:pt idx="0">
                  <c:v>0</c:v>
                </c:pt>
                <c:pt idx="1">
                  <c:v>0</c:v>
                </c:pt>
                <c:pt idx="2">
                  <c:v>0</c:v>
                </c:pt>
                <c:pt idx="3">
                  <c:v>0</c:v>
                </c:pt>
              </c:numCache>
            </c:numRef>
          </c:val>
        </c:ser>
        <c:ser>
          <c:idx val="1"/>
          <c:order val="1"/>
          <c:spPr>
            <a:noFill/>
            <a:ln w="12700">
              <a:solidFill>
                <a:srgbClr val="000000"/>
              </a:solidFill>
              <a:prstDash val="solid"/>
            </a:ln>
          </c:spPr>
          <c:cat>
            <c:strRef>
              <c:f>'40 indicateurs'!$A$4:$A$7</c:f>
              <c:strCache>
                <c:ptCount val="4"/>
                <c:pt idx="0">
                  <c:v>Diversité des cultures annuelles et temporaires</c:v>
                </c:pt>
                <c:pt idx="1">
                  <c:v>Diversité des cultures pérennes</c:v>
                </c:pt>
                <c:pt idx="2">
                  <c:v>Diversité animale</c:v>
                </c:pt>
                <c:pt idx="3">
                  <c:v>Valorisation et conservation du patrimoine génetique</c:v>
                </c:pt>
              </c:strCache>
            </c:strRef>
          </c:cat>
          <c:val>
            <c:numRef>
              <c:f>'40 indicateurs'!$D$4:$D$7</c:f>
              <c:numCache>
                <c:formatCode>General</c:formatCode>
                <c:ptCount val="4"/>
                <c:pt idx="0">
                  <c:v>14</c:v>
                </c:pt>
                <c:pt idx="1">
                  <c:v>14</c:v>
                </c:pt>
                <c:pt idx="2">
                  <c:v>14</c:v>
                </c:pt>
                <c:pt idx="3">
                  <c:v>6</c:v>
                </c:pt>
              </c:numCache>
            </c:numRef>
          </c:val>
        </c:ser>
        <c:overlap val="100"/>
        <c:axId val="70914432"/>
        <c:axId val="70915968"/>
      </c:barChart>
      <c:catAx>
        <c:axId val="70914432"/>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915968"/>
        <c:crosses val="autoZero"/>
        <c:auto val="1"/>
        <c:lblAlgn val="ctr"/>
        <c:lblOffset val="100"/>
        <c:tickLblSkip val="1"/>
        <c:tickMarkSkip val="1"/>
      </c:catAx>
      <c:valAx>
        <c:axId val="70915968"/>
        <c:scaling>
          <c:orientation val="minMax"/>
          <c:max val="14"/>
          <c:min val="0"/>
        </c:scaling>
        <c:axPos val="l"/>
        <c:majorGridlines>
          <c:spPr>
            <a:ln w="3175">
              <a:solidFill>
                <a:srgbClr val="FFFFFF"/>
              </a:solidFill>
              <a:prstDash val="lgDash"/>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914432"/>
        <c:crosses val="autoZero"/>
        <c:crossBetween val="between"/>
        <c:majorUnit val="2"/>
        <c:minorUnit val="0.4"/>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50" b="1" i="0" u="none" strike="noStrike" baseline="0">
                <a:solidFill>
                  <a:srgbClr val="000000"/>
                </a:solidFill>
                <a:latin typeface="Arial"/>
                <a:ea typeface="Arial"/>
                <a:cs typeface="Arial"/>
              </a:defRPr>
            </a:pPr>
            <a:r>
              <a:t>Organisation de l'espace</a:t>
            </a:r>
          </a:p>
        </c:rich>
      </c:tx>
      <c:layout>
        <c:manualLayout>
          <c:xMode val="edge"/>
          <c:yMode val="edge"/>
          <c:x val="0.32755692987769286"/>
          <c:y val="3.2581547559719627E-2"/>
        </c:manualLayout>
      </c:layout>
      <c:spPr>
        <a:noFill/>
        <a:ln w="25400">
          <a:noFill/>
        </a:ln>
      </c:spPr>
    </c:title>
    <c:plotArea>
      <c:layout>
        <c:manualLayout>
          <c:layoutTarget val="inner"/>
          <c:xMode val="edge"/>
          <c:yMode val="edge"/>
          <c:x val="5.7962760102598536E-2"/>
          <c:y val="0.20300824339581444"/>
          <c:w val="0.92336024814604567"/>
          <c:h val="0.5664180618204202"/>
        </c:manualLayout>
      </c:layout>
      <c:barChart>
        <c:barDir val="col"/>
        <c:grouping val="stacked"/>
        <c:ser>
          <c:idx val="0"/>
          <c:order val="0"/>
          <c:spPr>
            <a:solidFill>
              <a:srgbClr val="339966"/>
            </a:solidFill>
            <a:ln w="12700">
              <a:solidFill>
                <a:srgbClr val="000000"/>
              </a:solidFill>
              <a:prstDash val="solid"/>
            </a:ln>
          </c:spPr>
          <c:cat>
            <c:strRef>
              <c:f>'40 indicateurs'!$A$8:$A$14</c:f>
              <c:strCache>
                <c:ptCount val="7"/>
                <c:pt idx="0">
                  <c:v>Assolement</c:v>
                </c:pt>
                <c:pt idx="1">
                  <c:v>Dimension des parcelles</c:v>
                </c:pt>
                <c:pt idx="2">
                  <c:v>Gestion des matières organiques</c:v>
                </c:pt>
                <c:pt idx="3">
                  <c:v>Zones de régulation écologique</c:v>
                </c:pt>
                <c:pt idx="4">
                  <c:v>Contribution aux enjeux environnementaux du territoire</c:v>
                </c:pt>
                <c:pt idx="5">
                  <c:v>Valorisation de l'espace</c:v>
                </c:pt>
                <c:pt idx="6">
                  <c:v>Gestion des surfaces fourragères</c:v>
                </c:pt>
              </c:strCache>
            </c:strRef>
          </c:cat>
          <c:val>
            <c:numRef>
              <c:f>'40 indicateurs'!$B$8:$B$14</c:f>
              <c:numCache>
                <c:formatCode>General</c:formatCode>
                <c:ptCount val="7"/>
                <c:pt idx="0">
                  <c:v>0</c:v>
                </c:pt>
                <c:pt idx="1">
                  <c:v>0</c:v>
                </c:pt>
                <c:pt idx="2">
                  <c:v>0</c:v>
                </c:pt>
                <c:pt idx="3">
                  <c:v>0</c:v>
                </c:pt>
                <c:pt idx="4">
                  <c:v>0</c:v>
                </c:pt>
                <c:pt idx="5">
                  <c:v>0</c:v>
                </c:pt>
                <c:pt idx="6">
                  <c:v>0</c:v>
                </c:pt>
              </c:numCache>
            </c:numRef>
          </c:val>
        </c:ser>
        <c:ser>
          <c:idx val="1"/>
          <c:order val="1"/>
          <c:spPr>
            <a:noFill/>
            <a:ln w="12700">
              <a:solidFill>
                <a:srgbClr val="000000"/>
              </a:solidFill>
              <a:prstDash val="solid"/>
            </a:ln>
          </c:spPr>
          <c:cat>
            <c:strRef>
              <c:f>'40 indicateurs'!$A$8:$A$14</c:f>
              <c:strCache>
                <c:ptCount val="7"/>
                <c:pt idx="0">
                  <c:v>Assolement</c:v>
                </c:pt>
                <c:pt idx="1">
                  <c:v>Dimension des parcelles</c:v>
                </c:pt>
                <c:pt idx="2">
                  <c:v>Gestion des matières organiques</c:v>
                </c:pt>
                <c:pt idx="3">
                  <c:v>Zones de régulation écologique</c:v>
                </c:pt>
                <c:pt idx="4">
                  <c:v>Contribution aux enjeux environnementaux du territoire</c:v>
                </c:pt>
                <c:pt idx="5">
                  <c:v>Valorisation de l'espace</c:v>
                </c:pt>
                <c:pt idx="6">
                  <c:v>Gestion des surfaces fourragères</c:v>
                </c:pt>
              </c:strCache>
            </c:strRef>
          </c:cat>
          <c:val>
            <c:numRef>
              <c:f>'40 indicateurs'!$D$8:$D$14</c:f>
              <c:numCache>
                <c:formatCode>General</c:formatCode>
                <c:ptCount val="7"/>
                <c:pt idx="0">
                  <c:v>8</c:v>
                </c:pt>
                <c:pt idx="1">
                  <c:v>6</c:v>
                </c:pt>
                <c:pt idx="2">
                  <c:v>5</c:v>
                </c:pt>
                <c:pt idx="3">
                  <c:v>12</c:v>
                </c:pt>
                <c:pt idx="4">
                  <c:v>4</c:v>
                </c:pt>
                <c:pt idx="5">
                  <c:v>5</c:v>
                </c:pt>
                <c:pt idx="6">
                  <c:v>3</c:v>
                </c:pt>
              </c:numCache>
            </c:numRef>
          </c:val>
        </c:ser>
        <c:overlap val="100"/>
        <c:axId val="70952832"/>
        <c:axId val="70954368"/>
      </c:barChart>
      <c:catAx>
        <c:axId val="70952832"/>
        <c:scaling>
          <c:orientation val="minMax"/>
        </c:scaling>
        <c:axPos val="b"/>
        <c:numFmt formatCode="General" sourceLinked="1"/>
        <c:tickLblPos val="nextTo"/>
        <c:txPr>
          <a:bodyPr rot="-5400000" vert="horz"/>
          <a:lstStyle/>
          <a:p>
            <a:pPr>
              <a:defRPr/>
            </a:pPr>
            <a:endParaRPr lang="fr-FR"/>
          </a:p>
        </c:txPr>
        <c:crossAx val="70954368"/>
        <c:crosses val="autoZero"/>
        <c:auto val="1"/>
        <c:lblAlgn val="ctr"/>
        <c:lblOffset val="100"/>
        <c:tickLblSkip val="1"/>
        <c:tickMarkSkip val="1"/>
      </c:catAx>
      <c:valAx>
        <c:axId val="70954368"/>
        <c:scaling>
          <c:orientation val="minMax"/>
          <c:min val="0"/>
        </c:scaling>
        <c:axPos val="l"/>
        <c:majorGridlines>
          <c:spPr>
            <a:ln w="3175">
              <a:solidFill>
                <a:srgbClr val="FFFFFF"/>
              </a:solidFill>
              <a:prstDash val="lgDash"/>
            </a:ln>
          </c:spPr>
        </c:majorGridlines>
        <c:numFmt formatCode="General" sourceLinked="1"/>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fr-FR"/>
          </a:p>
        </c:txPr>
        <c:crossAx val="70952832"/>
        <c:crosses val="autoZero"/>
        <c:crossBetween val="between"/>
        <c:majorUnit val="2"/>
        <c:minorUnit val="0.4"/>
      </c:valAx>
      <c:spPr>
        <a:noFill/>
        <a:ln w="25400">
          <a:noFill/>
        </a:ln>
      </c:spPr>
    </c:plotArea>
    <c:plotVisOnly val="1"/>
    <c:dispBlanksAs val="gap"/>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475" b="1" i="0" u="none" strike="noStrike" baseline="0">
                <a:solidFill>
                  <a:srgbClr val="000000"/>
                </a:solidFill>
                <a:latin typeface="Arial"/>
                <a:ea typeface="Arial"/>
                <a:cs typeface="Arial"/>
              </a:defRPr>
            </a:pPr>
            <a:r>
              <a:t>Emploi et services</a:t>
            </a:r>
          </a:p>
        </c:rich>
      </c:tx>
      <c:layout>
        <c:manualLayout>
          <c:xMode val="edge"/>
          <c:yMode val="edge"/>
          <c:x val="0.35778179412966665"/>
          <c:y val="3.0609036103266204E-2"/>
        </c:manualLayout>
      </c:layout>
      <c:spPr>
        <a:noFill/>
        <a:ln w="25400">
          <a:noFill/>
        </a:ln>
      </c:spPr>
    </c:title>
    <c:plotArea>
      <c:layout>
        <c:manualLayout>
          <c:layoutTarget val="inner"/>
          <c:xMode val="edge"/>
          <c:yMode val="edge"/>
          <c:x val="7.3802529323797397E-2"/>
          <c:y val="0.20484426519753701"/>
          <c:w val="0.9096963940563717"/>
          <c:h val="0.59334200953769289"/>
        </c:manualLayout>
      </c:layout>
      <c:barChart>
        <c:barDir val="col"/>
        <c:grouping val="stacked"/>
        <c:ser>
          <c:idx val="0"/>
          <c:order val="0"/>
          <c:spPr>
            <a:solidFill>
              <a:srgbClr val="FFFFCC"/>
            </a:solidFill>
            <a:ln w="12700">
              <a:solidFill>
                <a:srgbClr val="000000"/>
              </a:solidFill>
              <a:prstDash val="solid"/>
            </a:ln>
          </c:spPr>
          <c:cat>
            <c:strRef>
              <c:f>'40 indicateurs'!$A$28:$A$33</c:f>
              <c:strCache>
                <c:ptCount val="6"/>
                <c:pt idx="0">
                  <c:v>Valorisation par filières courtes</c:v>
                </c:pt>
                <c:pt idx="1">
                  <c:v>Autonomie et valorisation des ressources locales</c:v>
                </c:pt>
                <c:pt idx="2">
                  <c:v>Services, pluriactivité</c:v>
                </c:pt>
                <c:pt idx="3">
                  <c:v>Contribution à l’emploi</c:v>
                </c:pt>
                <c:pt idx="4">
                  <c:v>Travail collectif</c:v>
                </c:pt>
                <c:pt idx="5">
                  <c:v>Pérennité probable</c:v>
                </c:pt>
              </c:strCache>
            </c:strRef>
          </c:cat>
          <c:val>
            <c:numRef>
              <c:f>'40 indicateurs'!$B$28:$B$33</c:f>
              <c:numCache>
                <c:formatCode>General</c:formatCode>
                <c:ptCount val="6"/>
                <c:pt idx="0">
                  <c:v>0</c:v>
                </c:pt>
                <c:pt idx="1">
                  <c:v>0</c:v>
                </c:pt>
                <c:pt idx="2">
                  <c:v>0</c:v>
                </c:pt>
                <c:pt idx="3">
                  <c:v>0</c:v>
                </c:pt>
                <c:pt idx="4">
                  <c:v>0</c:v>
                </c:pt>
                <c:pt idx="5">
                  <c:v>0</c:v>
                </c:pt>
              </c:numCache>
            </c:numRef>
          </c:val>
        </c:ser>
        <c:ser>
          <c:idx val="1"/>
          <c:order val="1"/>
          <c:spPr>
            <a:noFill/>
            <a:ln w="12700">
              <a:solidFill>
                <a:srgbClr val="000000"/>
              </a:solidFill>
              <a:prstDash val="solid"/>
            </a:ln>
          </c:spPr>
          <c:cat>
            <c:strRef>
              <c:f>'40 indicateurs'!$A$28:$A$33</c:f>
              <c:strCache>
                <c:ptCount val="6"/>
                <c:pt idx="0">
                  <c:v>Valorisation par filières courtes</c:v>
                </c:pt>
                <c:pt idx="1">
                  <c:v>Autonomie et valorisation des ressources locales</c:v>
                </c:pt>
                <c:pt idx="2">
                  <c:v>Services, pluriactivité</c:v>
                </c:pt>
                <c:pt idx="3">
                  <c:v>Contribution à l’emploi</c:v>
                </c:pt>
                <c:pt idx="4">
                  <c:v>Travail collectif</c:v>
                </c:pt>
                <c:pt idx="5">
                  <c:v>Pérennité probable</c:v>
                </c:pt>
              </c:strCache>
            </c:strRef>
          </c:cat>
          <c:val>
            <c:numRef>
              <c:f>'40 indicateurs'!$D$28:$D$33</c:f>
              <c:numCache>
                <c:formatCode>General</c:formatCode>
                <c:ptCount val="6"/>
                <c:pt idx="0">
                  <c:v>7</c:v>
                </c:pt>
                <c:pt idx="1">
                  <c:v>10</c:v>
                </c:pt>
                <c:pt idx="2">
                  <c:v>5</c:v>
                </c:pt>
                <c:pt idx="3">
                  <c:v>6</c:v>
                </c:pt>
                <c:pt idx="4">
                  <c:v>5</c:v>
                </c:pt>
                <c:pt idx="5">
                  <c:v>3</c:v>
                </c:pt>
              </c:numCache>
            </c:numRef>
          </c:val>
        </c:ser>
        <c:overlap val="100"/>
        <c:axId val="71118208"/>
        <c:axId val="71128192"/>
      </c:barChart>
      <c:catAx>
        <c:axId val="71118208"/>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1128192"/>
        <c:crosses val="autoZero"/>
        <c:auto val="1"/>
        <c:lblAlgn val="ctr"/>
        <c:lblOffset val="100"/>
        <c:tickLblSkip val="1"/>
        <c:tickMarkSkip val="1"/>
      </c:catAx>
      <c:valAx>
        <c:axId val="71128192"/>
        <c:scaling>
          <c:orientation val="minMax"/>
          <c:max val="12"/>
        </c:scaling>
        <c:axPos val="l"/>
        <c:majorGridlines>
          <c:spPr>
            <a:ln w="3175">
              <a:solidFill>
                <a:srgbClr val="FFFFFF"/>
              </a:solidFill>
              <a:prstDash val="sysDash"/>
            </a:ln>
          </c:spPr>
        </c:majorGridlines>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1118208"/>
        <c:crosses val="autoZero"/>
        <c:crossBetween val="between"/>
      </c:valAx>
      <c:spPr>
        <a:solidFill>
          <a:srgbClr val="FFFFFF"/>
        </a:solidFill>
        <a:ln w="25400">
          <a:noFill/>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1" i="0" u="none" strike="noStrike" baseline="0">
                <a:solidFill>
                  <a:srgbClr val="000000"/>
                </a:solidFill>
                <a:latin typeface="Arial"/>
                <a:ea typeface="Arial"/>
                <a:cs typeface="Arial"/>
              </a:defRPr>
            </a:pPr>
            <a:r>
              <a:rPr lang="fr-FR"/>
              <a:t>Durabilité de l'exploitation (note la plus faible)</a:t>
            </a:r>
          </a:p>
        </c:rich>
      </c:tx>
      <c:layout>
        <c:manualLayout>
          <c:xMode val="edge"/>
          <c:yMode val="edge"/>
          <c:x val="0.13240423618376382"/>
          <c:y val="3.5522066364221026E-2"/>
        </c:manualLayout>
      </c:layout>
      <c:spPr>
        <a:solidFill>
          <a:srgbClr val="FFFFFF"/>
        </a:solidFill>
        <a:ln w="3175">
          <a:solidFill>
            <a:srgbClr val="000000"/>
          </a:solidFill>
          <a:prstDash val="solid"/>
        </a:ln>
        <a:effectLst>
          <a:outerShdw dist="35921" dir="2700000" algn="br">
            <a:srgbClr val="000000"/>
          </a:outerShdw>
        </a:effectLst>
      </c:spPr>
    </c:title>
    <c:plotArea>
      <c:layout>
        <c:manualLayout>
          <c:layoutTarget val="inner"/>
          <c:xMode val="edge"/>
          <c:yMode val="edge"/>
          <c:x val="0.20209059233449486"/>
          <c:y val="0.25834284669092833"/>
          <c:w val="0.74912891986062713"/>
          <c:h val="0.40688998353821243"/>
        </c:manualLayout>
      </c:layout>
      <c:barChart>
        <c:barDir val="col"/>
        <c:grouping val="clustered"/>
        <c:ser>
          <c:idx val="1"/>
          <c:order val="0"/>
          <c:spPr>
            <a:solidFill>
              <a:srgbClr val="FFCC00"/>
            </a:solidFill>
            <a:ln w="12700">
              <a:solidFill>
                <a:srgbClr val="000000"/>
              </a:solidFill>
              <a:prstDash val="solid"/>
            </a:ln>
          </c:spPr>
          <c:cat>
            <c:strRef>
              <c:f>'3 échelles'!$B$5:$B$7</c:f>
              <c:strCache>
                <c:ptCount val="3"/>
                <c:pt idx="0">
                  <c:v>Agroécologique</c:v>
                </c:pt>
                <c:pt idx="1">
                  <c:v>Socioterritoriale</c:v>
                </c:pt>
                <c:pt idx="2">
                  <c:v>Economique</c:v>
                </c:pt>
              </c:strCache>
            </c:strRef>
          </c:cat>
          <c:val>
            <c:numRef>
              <c:f>'3 échelles'!$C$5:$C$7</c:f>
              <c:numCache>
                <c:formatCode>General</c:formatCode>
                <c:ptCount val="3"/>
                <c:pt idx="0">
                  <c:v>0</c:v>
                </c:pt>
                <c:pt idx="1">
                  <c:v>0</c:v>
                </c:pt>
                <c:pt idx="2">
                  <c:v>0</c:v>
                </c:pt>
              </c:numCache>
            </c:numRef>
          </c:val>
        </c:ser>
        <c:axId val="70093824"/>
        <c:axId val="70103808"/>
      </c:barChart>
      <c:lineChart>
        <c:grouping val="standard"/>
        <c:ser>
          <c:idx val="0"/>
          <c:order val="1"/>
          <c:spPr>
            <a:ln w="28575">
              <a:noFill/>
            </a:ln>
          </c:spPr>
          <c:marker>
            <c:symbol val="none"/>
          </c:marker>
          <c:trendline>
            <c:spPr>
              <a:ln w="38100">
                <a:solidFill>
                  <a:srgbClr val="FF0000"/>
                </a:solidFill>
                <a:prstDash val="solid"/>
              </a:ln>
            </c:spPr>
            <c:trendlineType val="linear"/>
            <c:forward val="0.5"/>
            <c:backward val="0.5"/>
          </c:trendline>
          <c:val>
            <c:numRef>
              <c:f>'3 échelles'!$E$5:$E$7</c:f>
              <c:numCache>
                <c:formatCode>General</c:formatCode>
                <c:ptCount val="3"/>
                <c:pt idx="0">
                  <c:v>0</c:v>
                </c:pt>
                <c:pt idx="1">
                  <c:v>0</c:v>
                </c:pt>
                <c:pt idx="2">
                  <c:v>0</c:v>
                </c:pt>
              </c:numCache>
            </c:numRef>
          </c:val>
        </c:ser>
        <c:marker val="1"/>
        <c:axId val="70105344"/>
        <c:axId val="70119424"/>
      </c:lineChart>
      <c:catAx>
        <c:axId val="70093824"/>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fr-FR"/>
          </a:p>
        </c:txPr>
        <c:crossAx val="70103808"/>
        <c:crosses val="autoZero"/>
        <c:lblAlgn val="ctr"/>
        <c:lblOffset val="100"/>
        <c:tickLblSkip val="1"/>
        <c:tickMarkSkip val="1"/>
      </c:catAx>
      <c:valAx>
        <c:axId val="70103808"/>
        <c:scaling>
          <c:orientation val="minMax"/>
          <c:max val="100"/>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093824"/>
        <c:crosses val="autoZero"/>
        <c:crossBetween val="between"/>
        <c:majorUnit val="20"/>
      </c:valAx>
      <c:catAx>
        <c:axId val="70105344"/>
        <c:scaling>
          <c:orientation val="minMax"/>
        </c:scaling>
        <c:delete val="1"/>
        <c:axPos val="b"/>
        <c:tickLblPos val="nextTo"/>
        <c:crossAx val="70119424"/>
        <c:crosses val="autoZero"/>
        <c:lblAlgn val="ctr"/>
        <c:lblOffset val="100"/>
      </c:catAx>
      <c:valAx>
        <c:axId val="70119424"/>
        <c:scaling>
          <c:orientation val="minMax"/>
        </c:scaling>
        <c:delete val="1"/>
        <c:axPos val="l"/>
        <c:numFmt formatCode="General" sourceLinked="1"/>
        <c:tickLblPos val="nextTo"/>
        <c:crossAx val="70105344"/>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67" l="0.78740157499999996" r="0.78740157499999996" t="0.98425196899999967"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400" b="1" i="0" u="none" strike="noStrike" baseline="0">
                <a:solidFill>
                  <a:srgbClr val="000000"/>
                </a:solidFill>
                <a:latin typeface="Arial"/>
                <a:ea typeface="Arial"/>
                <a:cs typeface="Arial"/>
              </a:defRPr>
            </a:pPr>
            <a:r>
              <a:t>Durabilité économique
Viabilité, Indépendance, Transmissibilité et Efficience</a:t>
            </a:r>
          </a:p>
        </c:rich>
      </c:tx>
      <c:layout>
        <c:manualLayout>
          <c:xMode val="edge"/>
          <c:yMode val="edge"/>
          <c:x val="0.14869522160793741"/>
          <c:y val="3.0506151186078044E-2"/>
        </c:manualLayout>
      </c:layout>
      <c:spPr>
        <a:noFill/>
        <a:ln w="25400">
          <a:noFill/>
        </a:ln>
      </c:spPr>
    </c:title>
    <c:plotArea>
      <c:layout>
        <c:manualLayout>
          <c:layoutTarget val="inner"/>
          <c:xMode val="edge"/>
          <c:yMode val="edge"/>
          <c:x val="5.8061915284423962E-2"/>
          <c:y val="0.23231685605921359"/>
          <c:w val="0.92190992317463405"/>
          <c:h val="0.6218582510675924"/>
        </c:manualLayout>
      </c:layout>
      <c:barChart>
        <c:barDir val="col"/>
        <c:grouping val="stacked"/>
        <c:ser>
          <c:idx val="0"/>
          <c:order val="0"/>
          <c:tx>
            <c:strRef>
              <c:f>'40 indicateurs'!$B$41</c:f>
              <c:strCache>
                <c:ptCount val="1"/>
                <c:pt idx="0">
                  <c:v>Valeur de l'exploitation agricole</c:v>
                </c:pt>
              </c:strCache>
            </c:strRef>
          </c:tx>
          <c:spPr>
            <a:solidFill>
              <a:srgbClr val="FF6600"/>
            </a:solid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indicateurs'!$B$42:$B$47</c:f>
              <c:numCache>
                <c:formatCode>General</c:formatCode>
                <c:ptCount val="6"/>
                <c:pt idx="0">
                  <c:v>0</c:v>
                </c:pt>
                <c:pt idx="1">
                  <c:v>0</c:v>
                </c:pt>
                <c:pt idx="2">
                  <c:v>0</c:v>
                </c:pt>
                <c:pt idx="3">
                  <c:v>0</c:v>
                </c:pt>
                <c:pt idx="4">
                  <c:v>0</c:v>
                </c:pt>
                <c:pt idx="5">
                  <c:v>0</c:v>
                </c:pt>
              </c:numCache>
            </c:numRef>
          </c:val>
        </c:ser>
        <c:ser>
          <c:idx val="1"/>
          <c:order val="1"/>
          <c:tx>
            <c:strRef>
              <c:f>'40 indicateurs'!$D$41</c:f>
              <c:strCache>
                <c:ptCount val="1"/>
                <c:pt idx="0">
                  <c:v>Complément au maximum</c:v>
                </c:pt>
              </c:strCache>
            </c:strRef>
          </c:tx>
          <c:spPr>
            <a:no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indicateurs'!$D$42:$D$47</c:f>
              <c:numCache>
                <c:formatCode>General</c:formatCode>
                <c:ptCount val="6"/>
                <c:pt idx="0">
                  <c:v>20</c:v>
                </c:pt>
                <c:pt idx="1">
                  <c:v>10</c:v>
                </c:pt>
                <c:pt idx="2">
                  <c:v>15</c:v>
                </c:pt>
                <c:pt idx="3">
                  <c:v>10</c:v>
                </c:pt>
                <c:pt idx="4">
                  <c:v>20</c:v>
                </c:pt>
                <c:pt idx="5">
                  <c:v>25</c:v>
                </c:pt>
              </c:numCache>
            </c:numRef>
          </c:val>
        </c:ser>
        <c:gapWidth val="130"/>
        <c:overlap val="100"/>
        <c:axId val="70976640"/>
        <c:axId val="70978176"/>
      </c:barChart>
      <c:catAx>
        <c:axId val="70976640"/>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fr-FR"/>
          </a:p>
        </c:txPr>
        <c:crossAx val="70978176"/>
        <c:crosses val="autoZero"/>
        <c:auto val="1"/>
        <c:lblAlgn val="ctr"/>
        <c:lblOffset val="100"/>
        <c:tickLblSkip val="1"/>
        <c:tickMarkSkip val="1"/>
      </c:catAx>
      <c:valAx>
        <c:axId val="70978176"/>
        <c:scaling>
          <c:orientation val="minMax"/>
          <c:max val="25"/>
          <c:min val="0"/>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976640"/>
        <c:crosses val="autoZero"/>
        <c:crossBetween val="between"/>
        <c:majorUnit val="5"/>
      </c:valAx>
      <c:spPr>
        <a:noFill/>
        <a:ln w="25400">
          <a:noFill/>
        </a:ln>
      </c:spPr>
    </c:plotArea>
    <c:plotVisOnly val="1"/>
    <c:dispBlanksAs val="gap"/>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950" b="1" i="0" u="none" strike="noStrike" baseline="0">
                <a:solidFill>
                  <a:srgbClr val="000000"/>
                </a:solidFill>
                <a:latin typeface="Arial"/>
                <a:ea typeface="Arial"/>
                <a:cs typeface="Arial"/>
              </a:defRPr>
            </a:pPr>
            <a:r>
              <a:rPr lang="fr-FR"/>
              <a:t>Quelles composantes constituent les principales forces et faiblesses de la durabilité de l'exploitation?</a:t>
            </a:r>
          </a:p>
        </c:rich>
      </c:tx>
      <c:layout>
        <c:manualLayout>
          <c:xMode val="edge"/>
          <c:yMode val="edge"/>
          <c:x val="0.18869689365752373"/>
          <c:y val="3.5369871529216765E-2"/>
        </c:manualLayout>
      </c:layout>
      <c:spPr>
        <a:solidFill>
          <a:srgbClr val="FFFFFF"/>
        </a:solidFill>
        <a:ln w="3175">
          <a:solidFill>
            <a:srgbClr val="000000"/>
          </a:solidFill>
          <a:prstDash val="solid"/>
        </a:ln>
        <a:effectLst>
          <a:outerShdw dist="35921" dir="2700000" algn="br">
            <a:srgbClr val="000000"/>
          </a:outerShdw>
        </a:effectLst>
      </c:spPr>
    </c:title>
    <c:plotArea>
      <c:layout>
        <c:manualLayout>
          <c:layoutTarget val="inner"/>
          <c:xMode val="edge"/>
          <c:yMode val="edge"/>
          <c:x val="0.25706517965399178"/>
          <c:y val="0.39871382636655966"/>
          <c:w val="0.28441253919165083"/>
          <c:h val="0.33440514469453381"/>
        </c:manualLayout>
      </c:layout>
      <c:radarChart>
        <c:radarStyle val="filled"/>
        <c:ser>
          <c:idx val="0"/>
          <c:order val="0"/>
          <c:tx>
            <c:strRef>
              <c:f>'10 - Radar'!$K$4</c:f>
              <c:strCache>
                <c:ptCount val="1"/>
                <c:pt idx="0">
                  <c:v>Score obtenu</c:v>
                </c:pt>
              </c:strCache>
            </c:strRef>
          </c:tx>
          <c:spPr>
            <a:solidFill>
              <a:srgbClr val="9999FF"/>
            </a:solidFill>
            <a:ln w="38100">
              <a:solidFill>
                <a:srgbClr val="000080"/>
              </a:solidFill>
              <a:prstDash val="solid"/>
            </a:ln>
          </c:spPr>
          <c:cat>
            <c:strRef>
              <c:f>'10 - Radar'!$H$5:$H$14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Radar'!$K$5:$K$14</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'10 - Radar'!$L$4</c:f>
              <c:strCache>
                <c:ptCount val="1"/>
                <c:pt idx="0">
                  <c:v>Maximum</c:v>
                </c:pt>
              </c:strCache>
            </c:strRef>
          </c:tx>
          <c:spPr>
            <a:noFill/>
            <a:ln w="25400">
              <a:solidFill>
                <a:srgbClr val="FF0000"/>
              </a:solidFill>
              <a:prstDash val="solid"/>
            </a:ln>
          </c:spPr>
          <c:cat>
            <c:strRef>
              <c:f>'10 - Radar'!$H$5:$H$14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Radar'!$L$5:$L$14</c:f>
              <c:numCache>
                <c:formatCode>General</c:formatCode>
                <c:ptCount val="10"/>
                <c:pt idx="0">
                  <c:v>100</c:v>
                </c:pt>
                <c:pt idx="1">
                  <c:v>100</c:v>
                </c:pt>
                <c:pt idx="2">
                  <c:v>100</c:v>
                </c:pt>
                <c:pt idx="3">
                  <c:v>100</c:v>
                </c:pt>
                <c:pt idx="4">
                  <c:v>100</c:v>
                </c:pt>
                <c:pt idx="5">
                  <c:v>100</c:v>
                </c:pt>
                <c:pt idx="6">
                  <c:v>100</c:v>
                </c:pt>
                <c:pt idx="7">
                  <c:v>100</c:v>
                </c:pt>
                <c:pt idx="8">
                  <c:v>100</c:v>
                </c:pt>
                <c:pt idx="9">
                  <c:v>100</c:v>
                </c:pt>
              </c:numCache>
            </c:numRef>
          </c:val>
        </c:ser>
        <c:axId val="69963776"/>
        <c:axId val="69965312"/>
      </c:radarChart>
      <c:catAx>
        <c:axId val="69963776"/>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675" b="0" i="0" u="none" strike="noStrike" baseline="0">
                <a:solidFill>
                  <a:srgbClr val="000000"/>
                </a:solidFill>
                <a:latin typeface="Arial"/>
                <a:ea typeface="Arial"/>
                <a:cs typeface="Arial"/>
              </a:defRPr>
            </a:pPr>
            <a:endParaRPr lang="fr-FR"/>
          </a:p>
        </c:txPr>
        <c:crossAx val="69965312"/>
        <c:crosses val="autoZero"/>
        <c:lblAlgn val="ctr"/>
        <c:lblOffset val="100"/>
      </c:catAx>
      <c:valAx>
        <c:axId val="69965312"/>
        <c:scaling>
          <c:orientation val="minMax"/>
        </c:scaling>
        <c:axPos val="l"/>
        <c:majorGridlines>
          <c:spPr>
            <a:ln w="3175">
              <a:solidFill>
                <a:srgbClr val="000000"/>
              </a:solidFill>
              <a:prstDash val="solid"/>
            </a:ln>
          </c:spPr>
        </c:majorGridlines>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9963776"/>
        <c:crosses val="autoZero"/>
        <c:crossBetween val="between"/>
        <c:majorUnit val="100"/>
      </c:valAx>
      <c:spPr>
        <a:noFill/>
        <a:ln w="25400">
          <a:noFill/>
        </a:ln>
      </c:spPr>
    </c:plotArea>
    <c:legend>
      <c:legendPos val="r"/>
      <c:layout>
        <c:manualLayout>
          <c:xMode val="edge"/>
          <c:yMode val="edge"/>
          <c:x val="0.73290934786997775"/>
          <c:y val="0.81672019615969094"/>
          <c:w val="0.22698306942401436"/>
          <c:h val="0.12540198922503118"/>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800" b="0" i="0" u="none" strike="noStrike" baseline="0">
                <a:solidFill>
                  <a:srgbClr val="000000"/>
                </a:solidFill>
                <a:latin typeface="Arial"/>
                <a:ea typeface="Arial"/>
                <a:cs typeface="Arial"/>
              </a:defRPr>
            </a:pPr>
            <a:r>
              <a:rPr lang="fr-FR" sz="800" b="1" i="0" strike="noStrike">
                <a:solidFill>
                  <a:srgbClr val="000000"/>
                </a:solidFill>
                <a:latin typeface="Arial"/>
                <a:cs typeface="Arial"/>
              </a:rPr>
              <a:t>Par exemple: durabilité économique</a:t>
            </a:r>
            <a:endParaRPr lang="fr-FR" sz="1000" b="1" i="0" strike="noStrike">
              <a:solidFill>
                <a:srgbClr val="000000"/>
              </a:solidFill>
              <a:latin typeface="Arial"/>
              <a:cs typeface="Arial"/>
            </a:endParaRPr>
          </a:p>
          <a:p>
            <a:pPr>
              <a:defRPr sz="800" b="0" i="0" u="none" strike="noStrike" baseline="0">
                <a:solidFill>
                  <a:srgbClr val="000000"/>
                </a:solidFill>
                <a:latin typeface="Arial"/>
                <a:ea typeface="Arial"/>
                <a:cs typeface="Arial"/>
              </a:defRPr>
            </a:pPr>
            <a:endParaRPr lang="fr-FR" sz="1000" b="1" i="0" strike="noStrike">
              <a:solidFill>
                <a:srgbClr val="000000"/>
              </a:solidFill>
              <a:latin typeface="Arial"/>
              <a:cs typeface="Arial"/>
            </a:endParaRPr>
          </a:p>
        </c:rich>
      </c:tx>
      <c:layout>
        <c:manualLayout>
          <c:xMode val="edge"/>
          <c:yMode val="edge"/>
          <c:x val="0.16387959866220736"/>
          <c:y val="4.0485618310056926E-2"/>
        </c:manualLayout>
      </c:layout>
      <c:spPr>
        <a:noFill/>
        <a:ln w="25400">
          <a:noFill/>
        </a:ln>
      </c:spPr>
    </c:title>
    <c:plotArea>
      <c:layout>
        <c:manualLayout>
          <c:layoutTarget val="inner"/>
          <c:xMode val="edge"/>
          <c:yMode val="edge"/>
          <c:x val="0.22408026755852842"/>
          <c:y val="0.20647773279352236"/>
          <c:w val="0.72909698996655481"/>
          <c:h val="0.34008097165991941"/>
        </c:manualLayout>
      </c:layout>
      <c:barChart>
        <c:barDir val="col"/>
        <c:grouping val="stacked"/>
        <c:ser>
          <c:idx val="0"/>
          <c:order val="0"/>
          <c:tx>
            <c:strRef>
              <c:f>'40 indicateurs'!$B$41</c:f>
              <c:strCache>
                <c:ptCount val="1"/>
                <c:pt idx="0">
                  <c:v>Valeur de l'exploitation agricole</c:v>
                </c:pt>
              </c:strCache>
            </c:strRef>
          </c:tx>
          <c:spPr>
            <a:solidFill>
              <a:srgbClr val="FF6600"/>
            </a:solid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indicateurs'!$B$42:$B$47</c:f>
              <c:numCache>
                <c:formatCode>General</c:formatCode>
                <c:ptCount val="6"/>
                <c:pt idx="0">
                  <c:v>0</c:v>
                </c:pt>
                <c:pt idx="1">
                  <c:v>0</c:v>
                </c:pt>
                <c:pt idx="2">
                  <c:v>0</c:v>
                </c:pt>
                <c:pt idx="3">
                  <c:v>0</c:v>
                </c:pt>
                <c:pt idx="4">
                  <c:v>0</c:v>
                </c:pt>
                <c:pt idx="5">
                  <c:v>0</c:v>
                </c:pt>
              </c:numCache>
            </c:numRef>
          </c:val>
        </c:ser>
        <c:ser>
          <c:idx val="1"/>
          <c:order val="1"/>
          <c:tx>
            <c:strRef>
              <c:f>'40 indicateurs'!$D$41</c:f>
              <c:strCache>
                <c:ptCount val="1"/>
                <c:pt idx="0">
                  <c:v>Complément au maximum</c:v>
                </c:pt>
              </c:strCache>
            </c:strRef>
          </c:tx>
          <c:spPr>
            <a:noFill/>
            <a:ln w="12700">
              <a:solidFill>
                <a:srgbClr val="000000"/>
              </a:solidFill>
              <a:prstDash val="solid"/>
            </a:ln>
          </c:spPr>
          <c:cat>
            <c:strRef>
              <c:f>'40 indicateurs'!$A$42:$A$47</c:f>
              <c:strCache>
                <c:ptCount val="6"/>
                <c:pt idx="0">
                  <c:v>Viabilité économique</c:v>
                </c:pt>
                <c:pt idx="1">
                  <c:v>Taux de spécialisation économique</c:v>
                </c:pt>
                <c:pt idx="2">
                  <c:v>Autonomie financière</c:v>
                </c:pt>
                <c:pt idx="3">
                  <c:v>Sensibilité aux aides </c:v>
                </c:pt>
                <c:pt idx="4">
                  <c:v>Transmissibilité</c:v>
                </c:pt>
                <c:pt idx="5">
                  <c:v>Efficience du processus productif</c:v>
                </c:pt>
              </c:strCache>
            </c:strRef>
          </c:cat>
          <c:val>
            <c:numRef>
              <c:f>'40 indicateurs'!$D$42:$D$47</c:f>
              <c:numCache>
                <c:formatCode>General</c:formatCode>
                <c:ptCount val="6"/>
                <c:pt idx="0">
                  <c:v>20</c:v>
                </c:pt>
                <c:pt idx="1">
                  <c:v>10</c:v>
                </c:pt>
                <c:pt idx="2">
                  <c:v>15</c:v>
                </c:pt>
                <c:pt idx="3">
                  <c:v>10</c:v>
                </c:pt>
                <c:pt idx="4">
                  <c:v>20</c:v>
                </c:pt>
                <c:pt idx="5">
                  <c:v>25</c:v>
                </c:pt>
              </c:numCache>
            </c:numRef>
          </c:val>
        </c:ser>
        <c:gapWidth val="80"/>
        <c:overlap val="100"/>
        <c:axId val="69982080"/>
        <c:axId val="69983616"/>
      </c:barChart>
      <c:catAx>
        <c:axId val="69982080"/>
        <c:scaling>
          <c:orientation val="minMax"/>
        </c:scaling>
        <c:axPos val="b"/>
        <c:numFmt formatCode="General" sourceLinked="1"/>
        <c:tickLblPos val="nextTo"/>
        <c:spPr>
          <a:ln w="3175">
            <a:solidFill>
              <a:srgbClr val="000000"/>
            </a:solidFill>
            <a:prstDash val="solid"/>
          </a:ln>
        </c:spPr>
        <c:txPr>
          <a:bodyPr rot="-2520000" vert="horz"/>
          <a:lstStyle/>
          <a:p>
            <a:pPr>
              <a:defRPr sz="800" b="0" i="1" u="none" strike="noStrike" baseline="0">
                <a:solidFill>
                  <a:srgbClr val="000000"/>
                </a:solidFill>
                <a:latin typeface="Arial Narrow"/>
                <a:ea typeface="Arial Narrow"/>
                <a:cs typeface="Arial Narrow"/>
              </a:defRPr>
            </a:pPr>
            <a:endParaRPr lang="fr-FR"/>
          </a:p>
        </c:txPr>
        <c:crossAx val="69983616"/>
        <c:crosses val="autoZero"/>
        <c:auto val="1"/>
        <c:lblAlgn val="ctr"/>
        <c:lblOffset val="100"/>
        <c:tickLblSkip val="1"/>
        <c:tickMarkSkip val="1"/>
      </c:catAx>
      <c:valAx>
        <c:axId val="69983616"/>
        <c:scaling>
          <c:orientation val="minMax"/>
          <c:max val="25"/>
          <c:min val="0"/>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9982080"/>
        <c:crosses val="autoZero"/>
        <c:crossBetween val="between"/>
        <c:majorUnit val="5"/>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800" b="1" i="0" u="none" strike="noStrike" baseline="0">
                <a:solidFill>
                  <a:srgbClr val="000000"/>
                </a:solidFill>
                <a:latin typeface="Arial"/>
                <a:ea typeface="Arial"/>
                <a:cs typeface="Arial"/>
              </a:defRPr>
            </a:pPr>
            <a:r>
              <a:rPr lang="fr-FR"/>
              <a:t>Par exemple: pratiques agricoles</a:t>
            </a:r>
          </a:p>
        </c:rich>
      </c:tx>
      <c:layout>
        <c:manualLayout>
          <c:xMode val="edge"/>
          <c:yMode val="edge"/>
          <c:x val="0.23646734158230248"/>
          <c:y val="3.7641401695017153E-2"/>
        </c:manualLayout>
      </c:layout>
      <c:spPr>
        <a:noFill/>
        <a:ln w="25400">
          <a:noFill/>
        </a:ln>
      </c:spPr>
    </c:title>
    <c:plotArea>
      <c:layout>
        <c:manualLayout>
          <c:layoutTarget val="inner"/>
          <c:xMode val="edge"/>
          <c:yMode val="edge"/>
          <c:x val="0.25356125356125359"/>
          <c:y val="0.20702685614721264"/>
          <c:w val="0.70655270655270652"/>
          <c:h val="0.32371472052109601"/>
        </c:manualLayout>
      </c:layout>
      <c:barChart>
        <c:barDir val="col"/>
        <c:grouping val="stacked"/>
        <c:ser>
          <c:idx val="0"/>
          <c:order val="0"/>
          <c:spPr>
            <a:solidFill>
              <a:srgbClr val="9999FF"/>
            </a:solidFill>
            <a:ln w="12700">
              <a:solidFill>
                <a:srgbClr val="000000"/>
              </a:solidFill>
              <a:prstDash val="solid"/>
            </a:ln>
          </c:spPr>
          <c:cat>
            <c:strRef>
              <c:f>'40 indicateurs'!$A$16:$A$21</c:f>
              <c:strCache>
                <c:ptCount val="6"/>
                <c:pt idx="0">
                  <c:v>Effluents organiques liquides</c:v>
                </c:pt>
                <c:pt idx="1">
                  <c:v>Pesticides </c:v>
                </c:pt>
                <c:pt idx="2">
                  <c:v>Traitements vétérinaires</c:v>
                </c:pt>
                <c:pt idx="3">
                  <c:v>Protection de la ressource des sols</c:v>
                </c:pt>
                <c:pt idx="4">
                  <c:v>Gestion de la ressource en eau</c:v>
                </c:pt>
                <c:pt idx="5">
                  <c:v>Dépendance énergétique</c:v>
                </c:pt>
              </c:strCache>
            </c:strRef>
          </c:cat>
          <c:val>
            <c:numRef>
              <c:f>'40 indicateurs'!$B$16:$B$21</c:f>
              <c:numCache>
                <c:formatCode>General</c:formatCode>
                <c:ptCount val="6"/>
                <c:pt idx="0">
                  <c:v>0</c:v>
                </c:pt>
                <c:pt idx="1">
                  <c:v>0</c:v>
                </c:pt>
                <c:pt idx="2">
                  <c:v>0</c:v>
                </c:pt>
                <c:pt idx="3">
                  <c:v>0</c:v>
                </c:pt>
                <c:pt idx="4">
                  <c:v>0</c:v>
                </c:pt>
                <c:pt idx="5">
                  <c:v>0</c:v>
                </c:pt>
              </c:numCache>
            </c:numRef>
          </c:val>
        </c:ser>
        <c:ser>
          <c:idx val="1"/>
          <c:order val="1"/>
          <c:spPr>
            <a:noFill/>
            <a:ln w="12700">
              <a:solidFill>
                <a:srgbClr val="000000"/>
              </a:solidFill>
              <a:prstDash val="solid"/>
            </a:ln>
          </c:spPr>
          <c:cat>
            <c:strRef>
              <c:f>'40 indicateurs'!$A$16:$A$21</c:f>
              <c:strCache>
                <c:ptCount val="6"/>
                <c:pt idx="0">
                  <c:v>Effluents organiques liquides</c:v>
                </c:pt>
                <c:pt idx="1">
                  <c:v>Pesticides </c:v>
                </c:pt>
                <c:pt idx="2">
                  <c:v>Traitements vétérinaires</c:v>
                </c:pt>
                <c:pt idx="3">
                  <c:v>Protection de la ressource des sols</c:v>
                </c:pt>
                <c:pt idx="4">
                  <c:v>Gestion de la ressource en eau</c:v>
                </c:pt>
                <c:pt idx="5">
                  <c:v>Dépendance énergétique</c:v>
                </c:pt>
              </c:strCache>
            </c:strRef>
          </c:cat>
          <c:val>
            <c:numRef>
              <c:f>'40 indicateurs'!$D$16:$D$21</c:f>
              <c:numCache>
                <c:formatCode>General</c:formatCode>
                <c:ptCount val="6"/>
                <c:pt idx="0">
                  <c:v>3</c:v>
                </c:pt>
                <c:pt idx="1">
                  <c:v>13</c:v>
                </c:pt>
                <c:pt idx="2">
                  <c:v>3</c:v>
                </c:pt>
                <c:pt idx="3">
                  <c:v>5</c:v>
                </c:pt>
                <c:pt idx="4">
                  <c:v>4</c:v>
                </c:pt>
                <c:pt idx="5">
                  <c:v>10</c:v>
                </c:pt>
              </c:numCache>
            </c:numRef>
          </c:val>
        </c:ser>
        <c:overlap val="100"/>
        <c:axId val="70155648"/>
        <c:axId val="70157440"/>
      </c:barChart>
      <c:catAx>
        <c:axId val="70155648"/>
        <c:scaling>
          <c:orientation val="minMax"/>
        </c:scaling>
        <c:axPos val="b"/>
        <c:numFmt formatCode="General" sourceLinked="1"/>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70157440"/>
        <c:crosses val="autoZero"/>
        <c:auto val="1"/>
        <c:lblAlgn val="ctr"/>
        <c:lblOffset val="100"/>
        <c:tickLblSkip val="1"/>
        <c:tickMarkSkip val="1"/>
      </c:catAx>
      <c:valAx>
        <c:axId val="70157440"/>
        <c:scaling>
          <c:orientation val="minMax"/>
          <c:max val="10"/>
        </c:scaling>
        <c:axPos val="l"/>
        <c:majorGridlines>
          <c:spPr>
            <a:ln w="3175">
              <a:solidFill>
                <a:srgbClr val="FFFFFF"/>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155648"/>
        <c:crosses val="autoZero"/>
        <c:crossBetween val="between"/>
        <c:majorUnit val="2"/>
      </c:valAx>
      <c:spPr>
        <a:noFill/>
        <a:ln w="25400">
          <a:noFill/>
        </a:ln>
      </c:spPr>
    </c:plotArea>
    <c:plotVisOnly val="1"/>
    <c:dispBlanksAs val="gap"/>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3675213675213693"/>
          <c:y val="9.3189964157706098E-2"/>
          <c:w val="0.82336182336182362"/>
          <c:h val="0.74551971326164879"/>
        </c:manualLayout>
      </c:layout>
      <c:barChart>
        <c:barDir val="col"/>
        <c:grouping val="clustered"/>
        <c:ser>
          <c:idx val="1"/>
          <c:order val="0"/>
          <c:spPr>
            <a:solidFill>
              <a:srgbClr val="FFCC00"/>
            </a:solidFill>
            <a:ln w="12700">
              <a:solidFill>
                <a:srgbClr val="000000"/>
              </a:solidFill>
              <a:prstDash val="solid"/>
            </a:ln>
          </c:spPr>
          <c:cat>
            <c:strRef>
              <c:f>'3 échelles'!$B$5:$B$7</c:f>
              <c:strCache>
                <c:ptCount val="3"/>
                <c:pt idx="0">
                  <c:v>Agroécologique</c:v>
                </c:pt>
                <c:pt idx="1">
                  <c:v>Socioterritoriale</c:v>
                </c:pt>
                <c:pt idx="2">
                  <c:v>Economique</c:v>
                </c:pt>
              </c:strCache>
            </c:strRef>
          </c:cat>
          <c:val>
            <c:numRef>
              <c:f>'3 échelles'!$C$5:$C$7</c:f>
              <c:numCache>
                <c:formatCode>General</c:formatCode>
                <c:ptCount val="3"/>
                <c:pt idx="0">
                  <c:v>0</c:v>
                </c:pt>
                <c:pt idx="1">
                  <c:v>0</c:v>
                </c:pt>
                <c:pt idx="2">
                  <c:v>0</c:v>
                </c:pt>
              </c:numCache>
            </c:numRef>
          </c:val>
        </c:ser>
        <c:axId val="70306432"/>
        <c:axId val="70312320"/>
      </c:barChart>
      <c:lineChart>
        <c:grouping val="standard"/>
        <c:ser>
          <c:idx val="0"/>
          <c:order val="1"/>
          <c:spPr>
            <a:ln w="38100">
              <a:solidFill>
                <a:srgbClr val="FF0000"/>
              </a:solidFill>
              <a:prstDash val="solid"/>
            </a:ln>
          </c:spPr>
          <c:marker>
            <c:symbol val="none"/>
          </c:marker>
          <c:trendline>
            <c:spPr>
              <a:ln w="38100">
                <a:solidFill>
                  <a:srgbClr val="FF0000"/>
                </a:solidFill>
                <a:prstDash val="solid"/>
              </a:ln>
            </c:spPr>
            <c:trendlineType val="linear"/>
            <c:forward val="0.5"/>
            <c:backward val="0.5"/>
          </c:trendline>
          <c:val>
            <c:numRef>
              <c:f>'3 échelles'!$E$5:$E$7</c:f>
              <c:numCache>
                <c:formatCode>General</c:formatCode>
                <c:ptCount val="3"/>
                <c:pt idx="0">
                  <c:v>0</c:v>
                </c:pt>
                <c:pt idx="1">
                  <c:v>0</c:v>
                </c:pt>
                <c:pt idx="2">
                  <c:v>0</c:v>
                </c:pt>
              </c:numCache>
            </c:numRef>
          </c:val>
        </c:ser>
        <c:marker val="1"/>
        <c:axId val="70313856"/>
        <c:axId val="70315392"/>
      </c:lineChart>
      <c:catAx>
        <c:axId val="7030643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312320"/>
        <c:crosses val="autoZero"/>
        <c:lblAlgn val="ctr"/>
        <c:lblOffset val="100"/>
        <c:tickLblSkip val="1"/>
        <c:tickMarkSkip val="1"/>
      </c:catAx>
      <c:valAx>
        <c:axId val="70312320"/>
        <c:scaling>
          <c:orientation val="minMax"/>
          <c:max val="100"/>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0306432"/>
        <c:crosses val="autoZero"/>
        <c:crossBetween val="between"/>
        <c:majorUnit val="20"/>
      </c:valAx>
      <c:catAx>
        <c:axId val="70313856"/>
        <c:scaling>
          <c:orientation val="minMax"/>
        </c:scaling>
        <c:delete val="1"/>
        <c:axPos val="b"/>
        <c:tickLblPos val="nextTo"/>
        <c:crossAx val="70315392"/>
        <c:crosses val="autoZero"/>
        <c:lblAlgn val="ctr"/>
        <c:lblOffset val="100"/>
      </c:catAx>
      <c:valAx>
        <c:axId val="70315392"/>
        <c:scaling>
          <c:orientation val="minMax"/>
        </c:scaling>
        <c:delete val="1"/>
        <c:axPos val="l"/>
        <c:numFmt formatCode="General" sourceLinked="1"/>
        <c:tickLblPos val="nextTo"/>
        <c:crossAx val="70313856"/>
        <c:crosses val="autoZero"/>
        <c:crossBetween val="between"/>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67" l="0.78740157499999996" r="0.78740157499999996" t="0.98425196899999967"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1" i="0" u="none" strike="noStrike" baseline="0">
                <a:solidFill>
                  <a:srgbClr val="000000"/>
                </a:solidFill>
                <a:latin typeface="Arial"/>
                <a:ea typeface="Arial"/>
                <a:cs typeface="Arial"/>
              </a:defRPr>
            </a:pPr>
            <a:r>
              <a:rPr lang="fr-FR"/>
              <a:t>Durabilité de l'exploitation</a:t>
            </a:r>
          </a:p>
        </c:rich>
      </c:tx>
      <c:layout>
        <c:manualLayout>
          <c:xMode val="edge"/>
          <c:yMode val="edge"/>
          <c:x val="0.27972670941905486"/>
          <c:y val="3.6188317788689722E-2"/>
        </c:manualLayout>
      </c:layout>
      <c:spPr>
        <a:noFill/>
        <a:ln w="25400">
          <a:noFill/>
        </a:ln>
      </c:spPr>
    </c:title>
    <c:plotArea>
      <c:layout>
        <c:manualLayout>
          <c:layoutTarget val="inner"/>
          <c:xMode val="edge"/>
          <c:yMode val="edge"/>
          <c:x val="0.26689522778421032"/>
          <c:y val="0.2641749480499288"/>
          <c:w val="0.47733184969099141"/>
          <c:h val="0.67310329229159971"/>
        </c:manualLayout>
      </c:layout>
      <c:radarChart>
        <c:radarStyle val="marker"/>
        <c:ser>
          <c:idx val="1"/>
          <c:order val="0"/>
          <c:tx>
            <c:strRef>
              <c:f>'3 échelles'!$D$4</c:f>
              <c:strCache>
                <c:ptCount val="1"/>
                <c:pt idx="0">
                  <c:v>Maximum</c:v>
                </c:pt>
              </c:strCache>
            </c:strRef>
          </c:tx>
          <c:spPr>
            <a:ln w="12700">
              <a:solidFill>
                <a:srgbClr val="000000"/>
              </a:solidFill>
              <a:prstDash val="solid"/>
            </a:ln>
          </c:spPr>
          <c:marker>
            <c:symbol val="none"/>
          </c:marker>
          <c:cat>
            <c:strRef>
              <c:f>'3 échelles'!$B$5:$B$7</c:f>
              <c:strCache>
                <c:ptCount val="3"/>
                <c:pt idx="0">
                  <c:v>Agroécologique</c:v>
                </c:pt>
                <c:pt idx="1">
                  <c:v>Socioterritoriale</c:v>
                </c:pt>
                <c:pt idx="2">
                  <c:v>Economique</c:v>
                </c:pt>
              </c:strCache>
            </c:strRef>
          </c:cat>
          <c:val>
            <c:numRef>
              <c:f>'3 échelles'!$D$5:$D$7</c:f>
              <c:numCache>
                <c:formatCode>General</c:formatCode>
                <c:ptCount val="3"/>
                <c:pt idx="0">
                  <c:v>100</c:v>
                </c:pt>
                <c:pt idx="1">
                  <c:v>100</c:v>
                </c:pt>
                <c:pt idx="2">
                  <c:v>100</c:v>
                </c:pt>
              </c:numCache>
            </c:numRef>
          </c:val>
        </c:ser>
        <c:ser>
          <c:idx val="0"/>
          <c:order val="1"/>
          <c:tx>
            <c:strRef>
              <c:f>'3 échelles'!$C$4</c:f>
              <c:strCache>
                <c:ptCount val="1"/>
                <c:pt idx="0">
                  <c:v>Valeur de 
l'exploitation</c:v>
                </c:pt>
              </c:strCache>
            </c:strRef>
          </c:tx>
          <c:spPr>
            <a:ln w="38100">
              <a:solidFill>
                <a:srgbClr val="FF9900"/>
              </a:solidFill>
              <a:prstDash val="solid"/>
            </a:ln>
          </c:spPr>
          <c:marker>
            <c:symbol val="none"/>
          </c:marker>
          <c:cat>
            <c:strRef>
              <c:f>'3 échelles'!$B$5:$B$7</c:f>
              <c:strCache>
                <c:ptCount val="3"/>
                <c:pt idx="0">
                  <c:v>Agroécologique</c:v>
                </c:pt>
                <c:pt idx="1">
                  <c:v>Socioterritoriale</c:v>
                </c:pt>
                <c:pt idx="2">
                  <c:v>Economique</c:v>
                </c:pt>
              </c:strCache>
            </c:strRef>
          </c:cat>
          <c:val>
            <c:numRef>
              <c:f>'3 échelles'!$C$5:$C$7</c:f>
              <c:numCache>
                <c:formatCode>General</c:formatCode>
                <c:ptCount val="3"/>
                <c:pt idx="0">
                  <c:v>0</c:v>
                </c:pt>
                <c:pt idx="1">
                  <c:v>0</c:v>
                </c:pt>
                <c:pt idx="2">
                  <c:v>0</c:v>
                </c:pt>
              </c:numCache>
            </c:numRef>
          </c:val>
        </c:ser>
        <c:axId val="70204416"/>
        <c:axId val="70222592"/>
      </c:radarChart>
      <c:catAx>
        <c:axId val="70204416"/>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fr-FR"/>
          </a:p>
        </c:txPr>
        <c:crossAx val="70222592"/>
        <c:crosses val="autoZero"/>
        <c:lblAlgn val="ctr"/>
        <c:lblOffset val="100"/>
      </c:catAx>
      <c:valAx>
        <c:axId val="70222592"/>
        <c:scaling>
          <c:orientation val="minMax"/>
          <c:max val="100"/>
          <c:min val="0"/>
        </c:scaling>
        <c:axPos val="l"/>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0204416"/>
        <c:crosses val="autoZero"/>
        <c:crossBetween val="between"/>
        <c:majorUnit val="100"/>
      </c:valAx>
      <c:spPr>
        <a:noFill/>
        <a:ln w="25400">
          <a:noFill/>
        </a:ln>
      </c:spPr>
    </c:plotArea>
    <c:plotVisOnly val="1"/>
    <c:dispBlanksAs val="gap"/>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14559650613322481"/>
          <c:y val="0.27689179847924222"/>
          <c:w val="0.56441114723250052"/>
          <c:h val="0.65371447159760943"/>
        </c:manualLayout>
      </c:layout>
      <c:radarChart>
        <c:radarStyle val="filled"/>
        <c:ser>
          <c:idx val="0"/>
          <c:order val="0"/>
          <c:tx>
            <c:strRef>
              <c:f>'10 - Radar'!$C$4</c:f>
              <c:strCache>
                <c:ptCount val="1"/>
                <c:pt idx="0">
                  <c:v>Score obtenu</c:v>
                </c:pt>
              </c:strCache>
            </c:strRef>
          </c:tx>
          <c:spPr>
            <a:solidFill>
              <a:srgbClr val="FFFFCC"/>
            </a:solidFill>
            <a:ln w="12700">
              <a:solidFill>
                <a:srgbClr val="000000"/>
              </a:solidFill>
              <a:prstDash val="solid"/>
            </a:ln>
          </c:spPr>
          <c:cat>
            <c:strRef>
              <c:f>'10 - Radar'!$B$5:$B$14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Radar'!$C$5:$C$14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'10 - Radar'!$D$4</c:f>
              <c:strCache>
                <c:ptCount val="1"/>
                <c:pt idx="0">
                  <c:v>Maximum</c:v>
                </c:pt>
              </c:strCache>
            </c:strRef>
          </c:tx>
          <c:spPr>
            <a:noFill/>
            <a:ln w="12700">
              <a:solidFill>
                <a:srgbClr val="FF6600"/>
              </a:solidFill>
              <a:prstDash val="solid"/>
            </a:ln>
          </c:spPr>
          <c:cat>
            <c:strRef>
              <c:f>'10 - Radar'!$B$5:$B$14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Radar'!$D$5:$D$14</c:f>
              <c:numCache>
                <c:formatCode>General</c:formatCode>
                <c:ptCount val="10"/>
                <c:pt idx="0">
                  <c:v>33</c:v>
                </c:pt>
                <c:pt idx="1">
                  <c:v>33</c:v>
                </c:pt>
                <c:pt idx="2">
                  <c:v>34</c:v>
                </c:pt>
                <c:pt idx="3">
                  <c:v>33</c:v>
                </c:pt>
                <c:pt idx="4">
                  <c:v>33</c:v>
                </c:pt>
                <c:pt idx="5">
                  <c:v>34</c:v>
                </c:pt>
                <c:pt idx="6">
                  <c:v>30</c:v>
                </c:pt>
                <c:pt idx="7">
                  <c:v>25</c:v>
                </c:pt>
                <c:pt idx="8">
                  <c:v>20</c:v>
                </c:pt>
                <c:pt idx="9">
                  <c:v>25</c:v>
                </c:pt>
              </c:numCache>
            </c:numRef>
          </c:val>
        </c:ser>
        <c:axId val="70493312"/>
        <c:axId val="70494848"/>
      </c:radarChart>
      <c:catAx>
        <c:axId val="70493312"/>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700" b="0" i="0" u="none" strike="noStrike" baseline="0">
                <a:solidFill>
                  <a:srgbClr val="000000"/>
                </a:solidFill>
                <a:latin typeface="Arial"/>
                <a:ea typeface="Arial"/>
                <a:cs typeface="Arial"/>
              </a:defRPr>
            </a:pPr>
            <a:endParaRPr lang="fr-FR"/>
          </a:p>
        </c:txPr>
        <c:crossAx val="70494848"/>
        <c:crosses val="autoZero"/>
        <c:lblAlgn val="ctr"/>
        <c:lblOffset val="100"/>
      </c:catAx>
      <c:valAx>
        <c:axId val="70494848"/>
        <c:scaling>
          <c:orientation val="minMax"/>
          <c:max val="34"/>
          <c:min val="0"/>
        </c:scaling>
        <c:axPos val="l"/>
        <c:numFmt formatCode="General" sourceLinked="1"/>
        <c:majorTickMark val="cross"/>
        <c:tickLblPos val="none"/>
        <c:spPr>
          <a:ln w="3175">
            <a:solidFill>
              <a:srgbClr val="000000"/>
            </a:solidFill>
            <a:prstDash val="solid"/>
          </a:ln>
        </c:spPr>
        <c:crossAx val="70493312"/>
        <c:crosses val="autoZero"/>
        <c:crossBetween val="between"/>
      </c:valAx>
      <c:spPr>
        <a:noFill/>
        <a:ln w="25400">
          <a:noFill/>
        </a:ln>
      </c:spPr>
    </c:plotArea>
    <c:legend>
      <c:legendPos val="r"/>
      <c:layout>
        <c:manualLayout>
          <c:xMode val="edge"/>
          <c:yMode val="edge"/>
          <c:wMode val="edge"/>
          <c:hMode val="edge"/>
          <c:x val="0.73876744648796155"/>
          <c:y val="6.8702566840161988E-2"/>
          <c:w val="0.88795891488293166"/>
          <c:h val="0.14989634770230009"/>
        </c:manualLayout>
      </c:layout>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22182468694096602"/>
          <c:y val="0.34007268173606992"/>
          <c:w val="0.35420393559928448"/>
          <c:h val="0.42888147123402459"/>
        </c:manualLayout>
      </c:layout>
      <c:radarChart>
        <c:radarStyle val="filled"/>
        <c:ser>
          <c:idx val="0"/>
          <c:order val="0"/>
          <c:tx>
            <c:strRef>
              <c:f>'10 - Radar'!$K$4</c:f>
              <c:strCache>
                <c:ptCount val="1"/>
                <c:pt idx="0">
                  <c:v>Score obtenu</c:v>
                </c:pt>
              </c:strCache>
            </c:strRef>
          </c:tx>
          <c:spPr>
            <a:solidFill>
              <a:srgbClr val="9999FF"/>
            </a:solidFill>
            <a:ln w="38100">
              <a:solidFill>
                <a:srgbClr val="000080"/>
              </a:solidFill>
              <a:prstDash val="solid"/>
            </a:ln>
          </c:spPr>
          <c:cat>
            <c:strRef>
              <c:f>'10 - Radar'!$H$5:$H$14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Radar'!$K$5:$K$14</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'10 - Radar'!$L$4</c:f>
              <c:strCache>
                <c:ptCount val="1"/>
                <c:pt idx="0">
                  <c:v>Maximum</c:v>
                </c:pt>
              </c:strCache>
            </c:strRef>
          </c:tx>
          <c:spPr>
            <a:noFill/>
            <a:ln w="25400">
              <a:solidFill>
                <a:srgbClr val="FF0000"/>
              </a:solidFill>
              <a:prstDash val="solid"/>
            </a:ln>
          </c:spPr>
          <c:cat>
            <c:strRef>
              <c:f>'10 - Radar'!$H$5:$H$14</c:f>
              <c:strCache>
                <c:ptCount val="10"/>
                <c:pt idx="0">
                  <c:v>Diversité</c:v>
                </c:pt>
                <c:pt idx="1">
                  <c:v>Organisation de l'espace</c:v>
                </c:pt>
                <c:pt idx="2">
                  <c:v>Pratiques agricoles</c:v>
                </c:pt>
                <c:pt idx="3">
                  <c:v>Qualité des produits et des territoires</c:v>
                </c:pt>
                <c:pt idx="4">
                  <c:v>Emploi et services</c:v>
                </c:pt>
                <c:pt idx="5">
                  <c:v>Ethique et développement humain</c:v>
                </c:pt>
                <c:pt idx="6">
                  <c:v>Viabilité</c:v>
                </c:pt>
                <c:pt idx="7">
                  <c:v>Indépendance</c:v>
                </c:pt>
                <c:pt idx="8">
                  <c:v>Transmissibilité</c:v>
                </c:pt>
                <c:pt idx="9">
                  <c:v>Efficience</c:v>
                </c:pt>
              </c:strCache>
            </c:strRef>
          </c:cat>
          <c:val>
            <c:numRef>
              <c:f>'10 - Radar'!$L$5:$L$14</c:f>
              <c:numCache>
                <c:formatCode>General</c:formatCode>
                <c:ptCount val="10"/>
                <c:pt idx="0">
                  <c:v>100</c:v>
                </c:pt>
                <c:pt idx="1">
                  <c:v>100</c:v>
                </c:pt>
                <c:pt idx="2">
                  <c:v>100</c:v>
                </c:pt>
                <c:pt idx="3">
                  <c:v>100</c:v>
                </c:pt>
                <c:pt idx="4">
                  <c:v>100</c:v>
                </c:pt>
                <c:pt idx="5">
                  <c:v>100</c:v>
                </c:pt>
                <c:pt idx="6">
                  <c:v>100</c:v>
                </c:pt>
                <c:pt idx="7">
                  <c:v>100</c:v>
                </c:pt>
                <c:pt idx="8">
                  <c:v>100</c:v>
                </c:pt>
                <c:pt idx="9">
                  <c:v>100</c:v>
                </c:pt>
              </c:numCache>
            </c:numRef>
          </c:val>
        </c:ser>
        <c:axId val="70326912"/>
        <c:axId val="70336896"/>
      </c:radarChart>
      <c:catAx>
        <c:axId val="70326912"/>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950" b="0" i="0" u="none" strike="noStrike" baseline="0">
                <a:solidFill>
                  <a:srgbClr val="000000"/>
                </a:solidFill>
                <a:latin typeface="Arial"/>
                <a:ea typeface="Arial"/>
                <a:cs typeface="Arial"/>
              </a:defRPr>
            </a:pPr>
            <a:endParaRPr lang="fr-FR"/>
          </a:p>
        </c:txPr>
        <c:crossAx val="70336896"/>
        <c:crosses val="autoZero"/>
        <c:lblAlgn val="ctr"/>
        <c:lblOffset val="100"/>
      </c:catAx>
      <c:valAx>
        <c:axId val="70336896"/>
        <c:scaling>
          <c:orientation val="minMax"/>
        </c:scaling>
        <c:axPos val="l"/>
        <c:majorGridlines>
          <c:spPr>
            <a:ln w="3175">
              <a:solidFill>
                <a:srgbClr val="000000"/>
              </a:solidFill>
              <a:prstDash val="solid"/>
            </a:ln>
          </c:spPr>
        </c:majorGridlines>
        <c:numFmt formatCode="0" sourceLinked="1"/>
        <c:majorTickMark val="cross"/>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70326912"/>
        <c:crosses val="autoZero"/>
        <c:crossBetween val="between"/>
        <c:majorUnit val="100"/>
      </c:valAx>
      <c:spPr>
        <a:noFill/>
        <a:ln w="25400">
          <a:noFill/>
        </a:ln>
      </c:spPr>
    </c:plotArea>
    <c:legend>
      <c:legendPos val="t"/>
      <c:layout>
        <c:manualLayout>
          <c:xMode val="edge"/>
          <c:yMode val="edge"/>
          <c:wMode val="edge"/>
          <c:hMode val="edge"/>
          <c:x val="0.71019670928230738"/>
          <c:y val="6.9314101224072708E-2"/>
          <c:w val="0.90697673543495227"/>
          <c:h val="0.17111931804984554"/>
        </c:manualLayout>
      </c:layout>
      <c:spPr>
        <a:solidFill>
          <a:srgbClr val="FFFFFF"/>
        </a:solidFill>
        <a:ln w="3175">
          <a:solidFill>
            <a:srgbClr val="000000"/>
          </a:solidFill>
          <a:prstDash val="solid"/>
        </a:ln>
      </c:spPr>
      <c:txPr>
        <a:bodyPr/>
        <a:lstStyle/>
        <a:p>
          <a:pPr>
            <a:defRPr sz="1035" b="0" i="0" u="none" strike="noStrike" baseline="0">
              <a:solidFill>
                <a:srgbClr val="000000"/>
              </a:solidFill>
              <a:latin typeface="Arial"/>
              <a:ea typeface="Arial"/>
              <a:cs typeface="Arial"/>
            </a:defRPr>
          </a:pPr>
          <a:endParaRPr lang="fr-FR"/>
        </a:p>
      </c:txPr>
    </c:legend>
    <c:plotVisOnly val="1"/>
    <c:dispBlanksAs val="gap"/>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85725</xdr:rowOff>
    </xdr:from>
    <xdr:to>
      <xdr:col>6</xdr:col>
      <xdr:colOff>657225</xdr:colOff>
      <xdr:row>13</xdr:row>
      <xdr:rowOff>9525</xdr:rowOff>
    </xdr:to>
    <xdr:sp macro="" textlink="">
      <xdr:nvSpPr>
        <xdr:cNvPr id="9217" name="Text Box 1"/>
        <xdr:cNvSpPr txBox="1">
          <a:spLocks noChangeArrowheads="1"/>
        </xdr:cNvSpPr>
      </xdr:nvSpPr>
      <xdr:spPr bwMode="auto">
        <a:xfrm>
          <a:off x="57150" y="285750"/>
          <a:ext cx="5172075" cy="1866900"/>
        </a:xfrm>
        <a:prstGeom prst="rect">
          <a:avLst/>
        </a:prstGeom>
        <a:solidFill>
          <a:srgbClr val="EAEAEA"/>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Finalités du classeur Excel</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Ce classeur est destiné à faciliter l'enregistrement le calcul et la présentation des résultats de diagnostics réalisés avec la méthode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Il a été créé dans le but d'offrir aux utilisateurs de la méthode un outil simple et efficace qui permette de gagner du temps en facilitant la réalisation des graphiques les plus couramment utilisés pour le traitement de l'information du diagnostic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Par ailleurs, ce document a  vocation à offrir un "standard" pour les comparaisons de résultats des diagnostics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entre utilisateurs. Ainsi, ce classeur permet à tous les utilisateurs de partager leurs diagnostics par l'intermédiaire du site internet consacré à la méthode IDEA dans un format homogène (envoi des documents par l'inermédiaire du site Internet IDEA: http://www.idea.portea.fr ).</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xdr:twoCellAnchor>
  <xdr:twoCellAnchor>
    <xdr:from>
      <xdr:col>0</xdr:col>
      <xdr:colOff>47625</xdr:colOff>
      <xdr:row>13</xdr:row>
      <xdr:rowOff>152400</xdr:rowOff>
    </xdr:from>
    <xdr:to>
      <xdr:col>6</xdr:col>
      <xdr:colOff>647700</xdr:colOff>
      <xdr:row>33</xdr:row>
      <xdr:rowOff>9525</xdr:rowOff>
    </xdr:to>
    <xdr:sp macro="" textlink="">
      <xdr:nvSpPr>
        <xdr:cNvPr id="9218" name="Text Box 2"/>
        <xdr:cNvSpPr txBox="1">
          <a:spLocks noChangeArrowheads="1"/>
        </xdr:cNvSpPr>
      </xdr:nvSpPr>
      <xdr:spPr bwMode="auto">
        <a:xfrm>
          <a:off x="47625" y="2295525"/>
          <a:ext cx="5172075" cy="3095625"/>
        </a:xfrm>
        <a:prstGeom prst="rect">
          <a:avLst/>
        </a:prstGeom>
        <a:solidFill>
          <a:srgbClr val="EAEAEA"/>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Utilisation</a:t>
          </a:r>
        </a:p>
        <a:p>
          <a:pPr algn="l" rtl="0">
            <a:defRPr sz="1000"/>
          </a:pPr>
          <a:endParaRPr lang="fr-FR" sz="10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ce classeur, trois feuilles sont déstinées à l'enregistrement et à la synthèse des résultats du diagnostic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a:t>
          </a:r>
        </a:p>
        <a:p>
          <a:pPr algn="l" rtl="0">
            <a:defRPr sz="1000"/>
          </a:pPr>
          <a:r>
            <a:rPr lang="fr-FR" sz="1000" b="0" i="0" u="none" strike="noStrike" baseline="0">
              <a:solidFill>
                <a:srgbClr val="000000"/>
              </a:solidFill>
              <a:latin typeface="Arial"/>
              <a:cs typeface="Arial"/>
            </a:rPr>
            <a:t>• La première feuille est  dénommée "Enregistrement Scores". Elle permet de rentrer les résultats bruts (indicateur/indicateur) du diagnostic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Tous les graphiques du classeur sont automatiquement réalisés à partir de ces données.</a:t>
          </a:r>
        </a:p>
        <a:p>
          <a:pPr algn="l" rtl="0">
            <a:defRPr sz="1000"/>
          </a:pPr>
          <a:r>
            <a:rPr lang="fr-FR" sz="1000" b="0" i="0" u="none" strike="noStrike" baseline="0">
              <a:solidFill>
                <a:srgbClr val="000000"/>
              </a:solidFill>
              <a:latin typeface="Arial"/>
              <a:cs typeface="Arial"/>
            </a:rPr>
            <a:t>• La seconde feuille est dénommée "Présent de l'EA et résultats". Elle invite l'utilisateur à remplir une fiche descriptive de l'exploitation agricole analysée ainsi qu'à élaborer, sous un format proposé, une analyse très synthétique, des résultats du diagnostic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Les données à rentrer dans cette fiche sont pour la plupart celles qui ont été utilisées pour la réalisation du diagnostic.</a:t>
          </a:r>
        </a:p>
        <a:p>
          <a:pPr algn="l" rtl="0">
            <a:defRPr sz="1000"/>
          </a:pPr>
          <a:r>
            <a:rPr lang="fr-FR" sz="1000" b="0" i="0" u="none" strike="noStrike" baseline="0">
              <a:solidFill>
                <a:srgbClr val="000000"/>
              </a:solidFill>
              <a:latin typeface="Arial"/>
              <a:cs typeface="Arial"/>
            </a:rPr>
            <a:t>• La troisième feuille est dénommée "Plan de l'assolement". Celle-ci est prévue pour insérer une représentation cartographique de l'assolement correspondant à la campagne sur laquelle le diagnostic IDEA</a:t>
          </a:r>
          <a:r>
            <a:rPr lang="fr-FR" sz="1000" b="0" i="0" u="none" strike="noStrike" baseline="30000">
              <a:solidFill>
                <a:srgbClr val="000000"/>
              </a:solidFill>
              <a:latin typeface="Arial"/>
              <a:cs typeface="Arial"/>
            </a:rPr>
            <a:t>3</a:t>
          </a:r>
          <a:r>
            <a:rPr lang="fr-FR" sz="1000" b="0" i="0" u="none" strike="noStrike" baseline="0">
              <a:solidFill>
                <a:srgbClr val="000000"/>
              </a:solidFill>
              <a:latin typeface="Arial"/>
              <a:cs typeface="Arial"/>
            </a:rPr>
            <a:t> a été réalisé.</a:t>
          </a:r>
        </a:p>
        <a:p>
          <a:pPr algn="l" rtl="0">
            <a:defRPr sz="1000"/>
          </a:pPr>
          <a:r>
            <a:rPr lang="fr-FR" sz="1000" b="0" i="0" u="none" strike="noStrike" baseline="0">
              <a:solidFill>
                <a:srgbClr val="000000"/>
              </a:solidFill>
              <a:latin typeface="Arial"/>
              <a:cs typeface="Arial"/>
            </a:rPr>
            <a:t>Les autres feuilles du classeur (de "3 échelles" à "40 indicateurs") génèrent des représentations graphiques des résultats du diagnostic à partir des données rentrées dans la feuille "Enregistrement Scores".</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xdr:twoCellAnchor>
  <xdr:twoCellAnchor>
    <xdr:from>
      <xdr:col>0</xdr:col>
      <xdr:colOff>47625</xdr:colOff>
      <xdr:row>33</xdr:row>
      <xdr:rowOff>114300</xdr:rowOff>
    </xdr:from>
    <xdr:to>
      <xdr:col>6</xdr:col>
      <xdr:colOff>685800</xdr:colOff>
      <xdr:row>48</xdr:row>
      <xdr:rowOff>38100</xdr:rowOff>
    </xdr:to>
    <xdr:sp macro="" textlink="">
      <xdr:nvSpPr>
        <xdr:cNvPr id="9219" name="Text Box 3"/>
        <xdr:cNvSpPr txBox="1">
          <a:spLocks noChangeArrowheads="1"/>
        </xdr:cNvSpPr>
      </xdr:nvSpPr>
      <xdr:spPr bwMode="auto">
        <a:xfrm>
          <a:off x="47625" y="5495925"/>
          <a:ext cx="5210175" cy="2352675"/>
        </a:xfrm>
        <a:prstGeom prst="rect">
          <a:avLst/>
        </a:prstGeom>
        <a:solidFill>
          <a:srgbClr val="EAEAEA"/>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Diffusion des résultats</a:t>
          </a:r>
        </a:p>
        <a:p>
          <a:pPr algn="l" rtl="0">
            <a:defRPr sz="1000"/>
          </a:pPr>
          <a:endParaRPr lang="fr-FR" sz="10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Pour approvisionner la base de données et faire connaître vos résultats de diagnostics IDEA auprès des utilisateurs de la méthode IDEA il vous faut renvoyer ce classeur dûment rempli en vous connectant sur la page "Contact" du site Internet consacré à la méthode IDEA: http://www.idea.portea.fr</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le cas où figurent dans le classeur Excel de synthèse des informations qui pourraient permettre clairement d’identifier l’exploitant ou l’exploitation agricole (nom de l’exploitant ou de l’exploitation, adresse précise, plan du parcellaire…) il est nécessaire d’avoir l'accord écrit du responsable de l'exploitation pour diffuser le classeur de synthèse sur le site Internet IDEA dont l’adresse est la suivante : http://www.idea.portea.fr. Aussi, si tel est le cas, merci de remplir ou faire remplir le formulaire d’autorisation de diffusion figurant dans ce classeur Excel (dernière page).</a:t>
          </a:r>
        </a:p>
        <a:p>
          <a:pPr algn="l" rtl="0">
            <a:defRPr sz="1000"/>
          </a:pPr>
          <a:endParaRPr lang="fr-FR" sz="1000" b="0" i="0" u="none" strike="noStrike" baseline="0">
            <a:solidFill>
              <a:srgbClr val="000000"/>
            </a:solidFill>
            <a:latin typeface="Arial"/>
            <a:cs typeface="Arial"/>
          </a:endParaRPr>
        </a:p>
      </xdr:txBody>
    </xdr:sp>
    <xdr:clientData/>
  </xdr:twoCellAnchor>
  <xdr:twoCellAnchor>
    <xdr:from>
      <xdr:col>0</xdr:col>
      <xdr:colOff>38100</xdr:colOff>
      <xdr:row>48</xdr:row>
      <xdr:rowOff>133350</xdr:rowOff>
    </xdr:from>
    <xdr:to>
      <xdr:col>6</xdr:col>
      <xdr:colOff>704850</xdr:colOff>
      <xdr:row>55</xdr:row>
      <xdr:rowOff>152400</xdr:rowOff>
    </xdr:to>
    <xdr:sp macro="" textlink="">
      <xdr:nvSpPr>
        <xdr:cNvPr id="9220" name="Text Box 4"/>
        <xdr:cNvSpPr txBox="1">
          <a:spLocks noChangeArrowheads="1"/>
        </xdr:cNvSpPr>
      </xdr:nvSpPr>
      <xdr:spPr bwMode="auto">
        <a:xfrm>
          <a:off x="38100" y="7943850"/>
          <a:ext cx="5238750" cy="1152525"/>
        </a:xfrm>
        <a:prstGeom prst="rect">
          <a:avLst/>
        </a:prstGeom>
        <a:solidFill>
          <a:srgbClr val="EAEAEA"/>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Protection des feuilles</a:t>
          </a:r>
        </a:p>
        <a:p>
          <a:pPr algn="l" rtl="0">
            <a:defRPr sz="1000"/>
          </a:pPr>
          <a:endParaRPr lang="fr-FR" sz="10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le souci de conserver la structure des feuilles de calcul une protection a été appliquée. Néanmoins elle ne vise pas à empêcher la réutilisation ou la modification de la structure proposée par les utilisateurs pour leur propre usage personnel. Ainsi aucun code n'est nécessaire pour déprotéger les feuilles dans l'onglet "outil".</a:t>
          </a:r>
        </a:p>
      </xdr:txBody>
    </xdr:sp>
    <xdr:clientData/>
  </xdr:twoCellAnchor>
  <xdr:twoCellAnchor>
    <xdr:from>
      <xdr:col>0</xdr:col>
      <xdr:colOff>28575</xdr:colOff>
      <xdr:row>56</xdr:row>
      <xdr:rowOff>95250</xdr:rowOff>
    </xdr:from>
    <xdr:to>
      <xdr:col>6</xdr:col>
      <xdr:colOff>723900</xdr:colOff>
      <xdr:row>61</xdr:row>
      <xdr:rowOff>152400</xdr:rowOff>
    </xdr:to>
    <xdr:sp macro="" textlink="">
      <xdr:nvSpPr>
        <xdr:cNvPr id="9221" name="Text Box 5"/>
        <xdr:cNvSpPr txBox="1">
          <a:spLocks noChangeArrowheads="1"/>
        </xdr:cNvSpPr>
      </xdr:nvSpPr>
      <xdr:spPr bwMode="auto">
        <a:xfrm>
          <a:off x="28575" y="9201150"/>
          <a:ext cx="5267325" cy="866775"/>
        </a:xfrm>
        <a:prstGeom prst="rect">
          <a:avLst/>
        </a:prstGeom>
        <a:solidFill>
          <a:srgbClr val="EAEAEA"/>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Conception du classeur</a:t>
          </a:r>
        </a:p>
        <a:p>
          <a:pPr algn="l" rtl="0">
            <a:defRPr sz="1000"/>
          </a:pPr>
          <a:endParaRPr lang="fr-FR" sz="10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Ce document a été réalisé par Kévin Boisset et François Mathey (EPN de Rambouillet) à partir d'un document antérieur conçu par J. Grosman (Enseignant à l'EPLEFPA de Nîmes).</a:t>
          </a:r>
        </a:p>
      </xdr:txBody>
    </xdr:sp>
    <xdr:clientData/>
  </xdr:twoCellAnchor>
  <xdr:twoCellAnchor>
    <xdr:from>
      <xdr:col>7</xdr:col>
      <xdr:colOff>19050</xdr:colOff>
      <xdr:row>0</xdr:row>
      <xdr:rowOff>123825</xdr:rowOff>
    </xdr:from>
    <xdr:to>
      <xdr:col>9</xdr:col>
      <xdr:colOff>57150</xdr:colOff>
      <xdr:row>6</xdr:row>
      <xdr:rowOff>104775</xdr:rowOff>
    </xdr:to>
    <xdr:pic>
      <xdr:nvPicPr>
        <xdr:cNvPr id="9228" name="Picture 6" descr="FranceFSE_CMJN"/>
        <xdr:cNvPicPr>
          <a:picLocks noChangeAspect="1" noChangeArrowheads="1"/>
        </xdr:cNvPicPr>
      </xdr:nvPicPr>
      <xdr:blipFill>
        <a:blip xmlns:r="http://schemas.openxmlformats.org/officeDocument/2006/relationships" r:embed="rId1" cstate="print"/>
        <a:srcRect/>
        <a:stretch>
          <a:fillRect/>
        </a:stretch>
      </xdr:blipFill>
      <xdr:spPr bwMode="auto">
        <a:xfrm>
          <a:off x="5353050" y="123825"/>
          <a:ext cx="156210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0</xdr:rowOff>
    </xdr:from>
    <xdr:to>
      <xdr:col>1</xdr:col>
      <xdr:colOff>314325</xdr:colOff>
      <xdr:row>2</xdr:row>
      <xdr:rowOff>38100</xdr:rowOff>
    </xdr:to>
    <xdr:pic>
      <xdr:nvPicPr>
        <xdr:cNvPr id="10244" name="Picture 3" descr="FranceFSE_CMJN"/>
        <xdr:cNvPicPr>
          <a:picLocks noChangeAspect="1" noChangeArrowheads="1"/>
        </xdr:cNvPicPr>
      </xdr:nvPicPr>
      <xdr:blipFill>
        <a:blip xmlns:r="http://schemas.openxmlformats.org/officeDocument/2006/relationships" r:embed="rId1" cstate="print"/>
        <a:srcRect/>
        <a:stretch>
          <a:fillRect/>
        </a:stretch>
      </xdr:blipFill>
      <xdr:spPr bwMode="auto">
        <a:xfrm>
          <a:off x="66675" y="0"/>
          <a:ext cx="1304925" cy="819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xdr:row>
      <xdr:rowOff>66675</xdr:rowOff>
    </xdr:from>
    <xdr:to>
      <xdr:col>7</xdr:col>
      <xdr:colOff>190500</xdr:colOff>
      <xdr:row>2</xdr:row>
      <xdr:rowOff>114300</xdr:rowOff>
    </xdr:to>
    <xdr:sp macro="" textlink="" fLocksText="0">
      <xdr:nvSpPr>
        <xdr:cNvPr id="7169" name="Text Box 1"/>
        <xdr:cNvSpPr txBox="1">
          <a:spLocks noChangeArrowheads="1"/>
        </xdr:cNvSpPr>
      </xdr:nvSpPr>
      <xdr:spPr bwMode="auto">
        <a:xfrm>
          <a:off x="971550" y="295275"/>
          <a:ext cx="4362450" cy="209550"/>
        </a:xfrm>
        <a:prstGeom prst="rect">
          <a:avLst/>
        </a:prstGeom>
        <a:solidFill>
          <a:srgbClr val="EAEAEA"/>
        </a:solid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Exploitation agricole de: </a:t>
          </a:r>
        </a:p>
      </xdr:txBody>
    </xdr:sp>
    <xdr:clientData/>
  </xdr:twoCellAnchor>
  <xdr:twoCellAnchor>
    <xdr:from>
      <xdr:col>3</xdr:col>
      <xdr:colOff>47625</xdr:colOff>
      <xdr:row>3</xdr:row>
      <xdr:rowOff>0</xdr:rowOff>
    </xdr:from>
    <xdr:to>
      <xdr:col>5</xdr:col>
      <xdr:colOff>666750</xdr:colOff>
      <xdr:row>4</xdr:row>
      <xdr:rowOff>142875</xdr:rowOff>
    </xdr:to>
    <xdr:sp macro="" textlink="" fLocksText="0">
      <xdr:nvSpPr>
        <xdr:cNvPr id="7170" name="Text Box 2"/>
        <xdr:cNvSpPr txBox="1">
          <a:spLocks noChangeArrowheads="1"/>
        </xdr:cNvSpPr>
      </xdr:nvSpPr>
      <xdr:spPr bwMode="auto">
        <a:xfrm>
          <a:off x="2133600" y="552450"/>
          <a:ext cx="2057400" cy="304800"/>
        </a:xfrm>
        <a:prstGeom prst="rect">
          <a:avLst/>
        </a:prstGeom>
        <a:solidFill>
          <a:srgbClr val="EAEAEA"/>
        </a:solidFill>
        <a:ln w="9525">
          <a:no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Campagne agricole</a:t>
          </a:r>
          <a:r>
            <a:rPr lang="fr-FR" sz="800" b="0" i="0" u="none" strike="noStrike" baseline="0">
              <a:solidFill>
                <a:srgbClr val="000000"/>
              </a:solidFill>
              <a:latin typeface="Arial"/>
              <a:cs typeface="Arial"/>
            </a:rPr>
            <a:t>:</a:t>
          </a:r>
          <a:r>
            <a:rPr lang="fr-FR" sz="800" b="0" i="1" u="none" strike="noStrike" baseline="0">
              <a:solidFill>
                <a:srgbClr val="000000"/>
              </a:solidFill>
              <a:latin typeface="Arial"/>
              <a:cs typeface="Arial"/>
            </a:rPr>
            <a:t> années</a:t>
          </a:r>
          <a:endParaRPr lang="fr-FR" sz="800" b="0" i="0" u="none" strike="noStrike" baseline="0">
            <a:solidFill>
              <a:srgbClr val="000000"/>
            </a:solidFill>
            <a:latin typeface="Arial"/>
            <a:cs typeface="Arial"/>
          </a:endParaRPr>
        </a:p>
        <a:p>
          <a:pPr algn="ctr" rtl="0">
            <a:defRPr sz="1000"/>
          </a:pPr>
          <a:r>
            <a:rPr lang="fr-FR" sz="800" b="1" i="0" u="none" strike="noStrike" baseline="0">
              <a:solidFill>
                <a:srgbClr val="000000"/>
              </a:solidFill>
              <a:latin typeface="Arial"/>
              <a:cs typeface="Arial"/>
            </a:rPr>
            <a:t>Année comptable</a:t>
          </a:r>
          <a:r>
            <a:rPr lang="fr-FR" sz="800" b="0" i="0" u="none" strike="noStrike" baseline="0">
              <a:solidFill>
                <a:srgbClr val="000000"/>
              </a:solidFill>
              <a:latin typeface="Arial"/>
              <a:cs typeface="Arial"/>
            </a:rPr>
            <a:t> </a:t>
          </a:r>
          <a:r>
            <a:rPr lang="fr-FR" sz="800" b="0" i="1" u="none" strike="noStrike" baseline="0">
              <a:solidFill>
                <a:srgbClr val="000000"/>
              </a:solidFill>
              <a:latin typeface="Arial"/>
              <a:cs typeface="Arial"/>
            </a:rPr>
            <a:t>année(s)</a:t>
          </a:r>
        </a:p>
      </xdr:txBody>
    </xdr:sp>
    <xdr:clientData/>
  </xdr:twoCellAnchor>
  <xdr:twoCellAnchor>
    <xdr:from>
      <xdr:col>0</xdr:col>
      <xdr:colOff>38100</xdr:colOff>
      <xdr:row>5</xdr:row>
      <xdr:rowOff>19050</xdr:rowOff>
    </xdr:from>
    <xdr:to>
      <xdr:col>7</xdr:col>
      <xdr:colOff>752475</xdr:colOff>
      <xdr:row>6</xdr:row>
      <xdr:rowOff>152400</xdr:rowOff>
    </xdr:to>
    <xdr:sp macro="" textlink="" fLocksText="0">
      <xdr:nvSpPr>
        <xdr:cNvPr id="7171" name="Text Box 3"/>
        <xdr:cNvSpPr txBox="1">
          <a:spLocks noChangeArrowheads="1"/>
        </xdr:cNvSpPr>
      </xdr:nvSpPr>
      <xdr:spPr bwMode="auto">
        <a:xfrm>
          <a:off x="38100" y="895350"/>
          <a:ext cx="5705475" cy="29527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Localisation (région naturelle)</a:t>
          </a:r>
          <a:r>
            <a:rPr lang="fr-FR" sz="800" b="0" i="0" u="none" strike="noStrike" baseline="0">
              <a:solidFill>
                <a:srgbClr val="000000"/>
              </a:solidFill>
              <a:latin typeface="Arial"/>
              <a:cs typeface="Arial"/>
            </a:rPr>
            <a:t>: </a:t>
          </a:r>
        </a:p>
      </xdr:txBody>
    </xdr:sp>
    <xdr:clientData/>
  </xdr:twoCellAnchor>
  <xdr:twoCellAnchor>
    <xdr:from>
      <xdr:col>4</xdr:col>
      <xdr:colOff>66675</xdr:colOff>
      <xdr:row>10</xdr:row>
      <xdr:rowOff>28575</xdr:rowOff>
    </xdr:from>
    <xdr:to>
      <xdr:col>7</xdr:col>
      <xdr:colOff>485775</xdr:colOff>
      <xdr:row>19</xdr:row>
      <xdr:rowOff>104775</xdr:rowOff>
    </xdr:to>
    <xdr:graphicFrame macro="">
      <xdr:nvGraphicFramePr>
        <xdr:cNvPr id="720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7</xdr:row>
      <xdr:rowOff>38100</xdr:rowOff>
    </xdr:from>
    <xdr:to>
      <xdr:col>7</xdr:col>
      <xdr:colOff>762000</xdr:colOff>
      <xdr:row>8</xdr:row>
      <xdr:rowOff>209550</xdr:rowOff>
    </xdr:to>
    <xdr:sp macro="" textlink="" fLocksText="0">
      <xdr:nvSpPr>
        <xdr:cNvPr id="7180" name="Text Box 12"/>
        <xdr:cNvSpPr txBox="1">
          <a:spLocks noChangeArrowheads="1"/>
        </xdr:cNvSpPr>
      </xdr:nvSpPr>
      <xdr:spPr bwMode="auto">
        <a:xfrm>
          <a:off x="38100" y="1238250"/>
          <a:ext cx="5705475" cy="33337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Unités de travail:</a:t>
          </a:r>
          <a:r>
            <a:rPr lang="fr-FR" sz="800" b="0" i="0" u="none" strike="noStrike" baseline="0">
              <a:solidFill>
                <a:srgbClr val="000000"/>
              </a:solidFill>
              <a:latin typeface="Arial"/>
              <a:cs typeface="Arial"/>
            </a:rPr>
            <a:t> </a:t>
          </a:r>
        </a:p>
        <a:p>
          <a:pPr algn="l" rtl="0">
            <a:defRPr sz="1000"/>
          </a:pPr>
          <a:r>
            <a:rPr lang="fr-FR" sz="800" b="1" i="0" u="none" strike="noStrike" baseline="0">
              <a:solidFill>
                <a:srgbClr val="000000"/>
              </a:solidFill>
              <a:latin typeface="Arial"/>
              <a:cs typeface="Arial"/>
            </a:rPr>
            <a:t>Unités de travail "non salariées"</a:t>
          </a:r>
          <a:r>
            <a:rPr lang="fr-FR" sz="800" b="0" i="0" u="none" strike="noStrike" baseline="0">
              <a:solidFill>
                <a:srgbClr val="000000"/>
              </a:solidFill>
              <a:latin typeface="Arial"/>
              <a:cs typeface="Arial"/>
            </a:rPr>
            <a:t> :</a:t>
          </a:r>
          <a:r>
            <a:rPr lang="fr-FR" sz="800" b="1" i="0" u="none" strike="noStrike" baseline="0">
              <a:solidFill>
                <a:srgbClr val="000000"/>
              </a:solidFill>
              <a:latin typeface="Arial"/>
              <a:cs typeface="Arial"/>
            </a:rPr>
            <a:t> </a:t>
          </a:r>
        </a:p>
      </xdr:txBody>
    </xdr:sp>
    <xdr:clientData fLocksWithSheet="0"/>
  </xdr:twoCellAnchor>
  <xdr:twoCellAnchor>
    <xdr:from>
      <xdr:col>0</xdr:col>
      <xdr:colOff>47625</xdr:colOff>
      <xdr:row>42</xdr:row>
      <xdr:rowOff>104775</xdr:rowOff>
    </xdr:from>
    <xdr:to>
      <xdr:col>7</xdr:col>
      <xdr:colOff>790575</xdr:colOff>
      <xdr:row>44</xdr:row>
      <xdr:rowOff>95250</xdr:rowOff>
    </xdr:to>
    <xdr:sp macro="" textlink="" fLocksText="0">
      <xdr:nvSpPr>
        <xdr:cNvPr id="7181" name="Text Box 13"/>
        <xdr:cNvSpPr txBox="1">
          <a:spLocks noChangeArrowheads="1"/>
        </xdr:cNvSpPr>
      </xdr:nvSpPr>
      <xdr:spPr bwMode="auto">
        <a:xfrm>
          <a:off x="47625" y="8496300"/>
          <a:ext cx="5695950" cy="31432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Services rendus au territoire </a:t>
          </a:r>
          <a:r>
            <a:rPr lang="fr-FR" sz="800" b="0" i="0" u="none" strike="noStrike" baseline="0">
              <a:solidFill>
                <a:srgbClr val="000000"/>
              </a:solidFill>
              <a:latin typeface="Arial"/>
              <a:cs typeface="Arial"/>
            </a:rPr>
            <a:t>(cahier des charge territorialisé, contractualisations avec certains acteurs du territoire): </a:t>
          </a:r>
        </a:p>
      </xdr:txBody>
    </xdr:sp>
    <xdr:clientData fLocksWithSheet="0"/>
  </xdr:twoCellAnchor>
  <xdr:twoCellAnchor>
    <xdr:from>
      <xdr:col>0</xdr:col>
      <xdr:colOff>47625</xdr:colOff>
      <xdr:row>45</xdr:row>
      <xdr:rowOff>0</xdr:rowOff>
    </xdr:from>
    <xdr:to>
      <xdr:col>7</xdr:col>
      <xdr:colOff>781050</xdr:colOff>
      <xdr:row>46</xdr:row>
      <xdr:rowOff>123825</xdr:rowOff>
    </xdr:to>
    <xdr:sp macro="" textlink="" fLocksText="0">
      <xdr:nvSpPr>
        <xdr:cNvPr id="7182" name="Text Box 14"/>
        <xdr:cNvSpPr txBox="1">
          <a:spLocks noChangeArrowheads="1"/>
        </xdr:cNvSpPr>
      </xdr:nvSpPr>
      <xdr:spPr bwMode="auto">
        <a:xfrm>
          <a:off x="47625" y="8877300"/>
          <a:ext cx="5695950" cy="28575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Autres spécificités: </a:t>
          </a:r>
        </a:p>
      </xdr:txBody>
    </xdr:sp>
    <xdr:clientData fLocksWithSheet="0"/>
  </xdr:twoCellAnchor>
  <xdr:twoCellAnchor>
    <xdr:from>
      <xdr:col>0</xdr:col>
      <xdr:colOff>9525</xdr:colOff>
      <xdr:row>47</xdr:row>
      <xdr:rowOff>47625</xdr:rowOff>
    </xdr:from>
    <xdr:to>
      <xdr:col>8</xdr:col>
      <xdr:colOff>0</xdr:colOff>
      <xdr:row>48</xdr:row>
      <xdr:rowOff>0</xdr:rowOff>
    </xdr:to>
    <xdr:sp macro="" textlink="" fLocksText="0">
      <xdr:nvSpPr>
        <xdr:cNvPr id="7183" name="Text Box 15"/>
        <xdr:cNvSpPr txBox="1">
          <a:spLocks noChangeArrowheads="1"/>
        </xdr:cNvSpPr>
      </xdr:nvSpPr>
      <xdr:spPr bwMode="auto">
        <a:xfrm>
          <a:off x="9525" y="9248775"/>
          <a:ext cx="5734050" cy="75247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Historique de la mise en place du système actuel </a:t>
          </a:r>
        </a:p>
        <a:p>
          <a:pPr algn="l" rtl="0">
            <a:defRPr sz="1000"/>
          </a:pPr>
          <a:endParaRPr lang="fr-FR" sz="800" b="1" i="0" u="none" strike="noStrike" baseline="0">
            <a:solidFill>
              <a:srgbClr val="000000"/>
            </a:solidFill>
            <a:latin typeface="Arial"/>
            <a:cs typeface="Arial"/>
          </a:endParaRPr>
        </a:p>
      </xdr:txBody>
    </xdr:sp>
    <xdr:clientData/>
  </xdr:twoCellAnchor>
  <xdr:twoCellAnchor>
    <xdr:from>
      <xdr:col>3</xdr:col>
      <xdr:colOff>47625</xdr:colOff>
      <xdr:row>35</xdr:row>
      <xdr:rowOff>28575</xdr:rowOff>
    </xdr:from>
    <xdr:to>
      <xdr:col>7</xdr:col>
      <xdr:colOff>790575</xdr:colOff>
      <xdr:row>37</xdr:row>
      <xdr:rowOff>142875</xdr:rowOff>
    </xdr:to>
    <xdr:sp macro="" textlink="" fLocksText="0">
      <xdr:nvSpPr>
        <xdr:cNvPr id="7184" name="Text Box 16"/>
        <xdr:cNvSpPr txBox="1">
          <a:spLocks noChangeArrowheads="1"/>
        </xdr:cNvSpPr>
      </xdr:nvSpPr>
      <xdr:spPr bwMode="auto">
        <a:xfrm>
          <a:off x="2133600" y="7210425"/>
          <a:ext cx="3609975" cy="46672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Bâtiments:</a:t>
          </a:r>
          <a:r>
            <a:rPr lang="fr-FR" sz="800" b="0" i="0" u="none" strike="noStrike" baseline="0">
              <a:solidFill>
                <a:srgbClr val="000000"/>
              </a:solidFill>
              <a:latin typeface="Arial"/>
              <a:cs typeface="Arial"/>
            </a:rPr>
            <a:t> </a:t>
          </a:r>
        </a:p>
      </xdr:txBody>
    </xdr:sp>
    <xdr:clientData/>
  </xdr:twoCellAnchor>
  <xdr:twoCellAnchor>
    <xdr:from>
      <xdr:col>3</xdr:col>
      <xdr:colOff>47625</xdr:colOff>
      <xdr:row>37</xdr:row>
      <xdr:rowOff>180975</xdr:rowOff>
    </xdr:from>
    <xdr:to>
      <xdr:col>7</xdr:col>
      <xdr:colOff>790575</xdr:colOff>
      <xdr:row>38</xdr:row>
      <xdr:rowOff>142875</xdr:rowOff>
    </xdr:to>
    <xdr:sp macro="" textlink="" fLocksText="0">
      <xdr:nvSpPr>
        <xdr:cNvPr id="7185" name="Text Box 17"/>
        <xdr:cNvSpPr txBox="1">
          <a:spLocks noChangeArrowheads="1"/>
        </xdr:cNvSpPr>
      </xdr:nvSpPr>
      <xdr:spPr bwMode="auto">
        <a:xfrm>
          <a:off x="2133600" y="7715250"/>
          <a:ext cx="3609975" cy="276225"/>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Materiel: </a:t>
          </a:r>
        </a:p>
      </xdr:txBody>
    </xdr:sp>
    <xdr:clientData/>
  </xdr:twoCellAnchor>
  <xdr:twoCellAnchor>
    <xdr:from>
      <xdr:col>8</xdr:col>
      <xdr:colOff>485775</xdr:colOff>
      <xdr:row>1</xdr:row>
      <xdr:rowOff>47625</xdr:rowOff>
    </xdr:from>
    <xdr:to>
      <xdr:col>15</xdr:col>
      <xdr:colOff>333375</xdr:colOff>
      <xdr:row>2</xdr:row>
      <xdr:rowOff>114300</xdr:rowOff>
    </xdr:to>
    <xdr:sp macro="" textlink="" fLocksText="0">
      <xdr:nvSpPr>
        <xdr:cNvPr id="7186" name="Text Box 18"/>
        <xdr:cNvSpPr txBox="1">
          <a:spLocks noChangeArrowheads="1"/>
        </xdr:cNvSpPr>
      </xdr:nvSpPr>
      <xdr:spPr bwMode="auto">
        <a:xfrm>
          <a:off x="6229350" y="276225"/>
          <a:ext cx="5238750" cy="228600"/>
        </a:xfrm>
        <a:prstGeom prst="rect">
          <a:avLst/>
        </a:prstGeom>
        <a:solidFill>
          <a:srgbClr val="EAEAEA"/>
        </a:solid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Exploitation agricole de: </a:t>
          </a:r>
        </a:p>
      </xdr:txBody>
    </xdr:sp>
    <xdr:clientData/>
  </xdr:twoCellAnchor>
  <xdr:twoCellAnchor>
    <xdr:from>
      <xdr:col>10</xdr:col>
      <xdr:colOff>219075</xdr:colOff>
      <xdr:row>3</xdr:row>
      <xdr:rowOff>38100</xdr:rowOff>
    </xdr:from>
    <xdr:to>
      <xdr:col>13</xdr:col>
      <xdr:colOff>323850</xdr:colOff>
      <xdr:row>5</xdr:row>
      <xdr:rowOff>19050</xdr:rowOff>
    </xdr:to>
    <xdr:sp macro="" textlink="" fLocksText="0">
      <xdr:nvSpPr>
        <xdr:cNvPr id="7187" name="Text Box 19"/>
        <xdr:cNvSpPr txBox="1">
          <a:spLocks noChangeArrowheads="1"/>
        </xdr:cNvSpPr>
      </xdr:nvSpPr>
      <xdr:spPr bwMode="auto">
        <a:xfrm>
          <a:off x="7486650" y="590550"/>
          <a:ext cx="2390775" cy="304800"/>
        </a:xfrm>
        <a:prstGeom prst="rect">
          <a:avLst/>
        </a:prstGeom>
        <a:solidFill>
          <a:srgbClr val="EAEAEA"/>
        </a:solidFill>
        <a:ln w="9525">
          <a:no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Résultats du diagnostic IDEA</a:t>
          </a:r>
          <a:r>
            <a:rPr lang="fr-FR" sz="800" b="1" i="0" u="none" strike="noStrike" baseline="30000">
              <a:solidFill>
                <a:srgbClr val="000000"/>
              </a:solidFill>
              <a:latin typeface="Arial"/>
              <a:cs typeface="Arial"/>
            </a:rPr>
            <a:t>3</a:t>
          </a:r>
          <a:r>
            <a:rPr lang="fr-FR" sz="800" b="1" i="0" u="none" strike="noStrike" baseline="0">
              <a:solidFill>
                <a:srgbClr val="000000"/>
              </a:solidFill>
              <a:latin typeface="Arial"/>
              <a:cs typeface="Arial"/>
            </a:rPr>
            <a:t>: </a:t>
          </a:r>
          <a:r>
            <a:rPr lang="fr-FR" sz="800" b="0" i="1" u="none" strike="noStrike" baseline="0">
              <a:solidFill>
                <a:srgbClr val="000000"/>
              </a:solidFill>
              <a:latin typeface="Arial"/>
              <a:cs typeface="Arial"/>
            </a:rPr>
            <a:t>années</a:t>
          </a:r>
        </a:p>
      </xdr:txBody>
    </xdr:sp>
    <xdr:clientData/>
  </xdr:twoCellAnchor>
  <xdr:twoCellAnchor>
    <xdr:from>
      <xdr:col>8</xdr:col>
      <xdr:colOff>0</xdr:colOff>
      <xdr:row>5</xdr:row>
      <xdr:rowOff>142875</xdr:rowOff>
    </xdr:from>
    <xdr:to>
      <xdr:col>11</xdr:col>
      <xdr:colOff>438150</xdr:colOff>
      <xdr:row>20</xdr:row>
      <xdr:rowOff>85725</xdr:rowOff>
    </xdr:to>
    <xdr:graphicFrame macro="">
      <xdr:nvGraphicFramePr>
        <xdr:cNvPr id="7213"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485775</xdr:colOff>
      <xdr:row>5</xdr:row>
      <xdr:rowOff>142875</xdr:rowOff>
    </xdr:from>
    <xdr:to>
      <xdr:col>15</xdr:col>
      <xdr:colOff>847725</xdr:colOff>
      <xdr:row>20</xdr:row>
      <xdr:rowOff>104775</xdr:rowOff>
    </xdr:to>
    <xdr:graphicFrame macro="">
      <xdr:nvGraphicFramePr>
        <xdr:cNvPr id="721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38100</xdr:colOff>
      <xdr:row>23</xdr:row>
      <xdr:rowOff>66675</xdr:rowOff>
    </xdr:from>
    <xdr:to>
      <xdr:col>11</xdr:col>
      <xdr:colOff>600075</xdr:colOff>
      <xdr:row>32</xdr:row>
      <xdr:rowOff>57150</xdr:rowOff>
    </xdr:to>
    <xdr:graphicFrame macro="">
      <xdr:nvGraphicFramePr>
        <xdr:cNvPr id="7215"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8</xdr:col>
      <xdr:colOff>28575</xdr:colOff>
      <xdr:row>32</xdr:row>
      <xdr:rowOff>104775</xdr:rowOff>
    </xdr:from>
    <xdr:to>
      <xdr:col>11</xdr:col>
      <xdr:colOff>561975</xdr:colOff>
      <xdr:row>35</xdr:row>
      <xdr:rowOff>123825</xdr:rowOff>
    </xdr:to>
    <xdr:sp macro="" textlink="" fLocksText="0">
      <xdr:nvSpPr>
        <xdr:cNvPr id="7191" name="Text Box 23"/>
        <xdr:cNvSpPr txBox="1">
          <a:spLocks noChangeArrowheads="1"/>
        </xdr:cNvSpPr>
      </xdr:nvSpPr>
      <xdr:spPr bwMode="auto">
        <a:xfrm>
          <a:off x="5772150" y="6772275"/>
          <a:ext cx="2819400" cy="53340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Commentaire</a:t>
          </a:r>
          <a:r>
            <a:rPr lang="fr-FR" sz="800" b="0" i="0" u="none" strike="noStrike" baseline="0">
              <a:solidFill>
                <a:srgbClr val="000000"/>
              </a:solidFill>
              <a:latin typeface="Arial"/>
              <a:cs typeface="Arial"/>
            </a:rPr>
            <a:t>:</a:t>
          </a:r>
        </a:p>
      </xdr:txBody>
    </xdr:sp>
    <xdr:clientData fLocksWithSheet="0"/>
  </xdr:twoCellAnchor>
  <xdr:twoCellAnchor>
    <xdr:from>
      <xdr:col>11</xdr:col>
      <xdr:colOff>638175</xdr:colOff>
      <xdr:row>23</xdr:row>
      <xdr:rowOff>66675</xdr:rowOff>
    </xdr:from>
    <xdr:to>
      <xdr:col>15</xdr:col>
      <xdr:colOff>866775</xdr:colOff>
      <xdr:row>32</xdr:row>
      <xdr:rowOff>238125</xdr:rowOff>
    </xdr:to>
    <xdr:graphicFrame macro="">
      <xdr:nvGraphicFramePr>
        <xdr:cNvPr id="7217"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11</xdr:col>
      <xdr:colOff>600075</xdr:colOff>
      <xdr:row>33</xdr:row>
      <xdr:rowOff>0</xdr:rowOff>
    </xdr:from>
    <xdr:to>
      <xdr:col>15</xdr:col>
      <xdr:colOff>866775</xdr:colOff>
      <xdr:row>35</xdr:row>
      <xdr:rowOff>142875</xdr:rowOff>
    </xdr:to>
    <xdr:sp macro="" textlink="" fLocksText="0">
      <xdr:nvSpPr>
        <xdr:cNvPr id="7194" name="Text Box 26"/>
        <xdr:cNvSpPr txBox="1">
          <a:spLocks noChangeArrowheads="1"/>
        </xdr:cNvSpPr>
      </xdr:nvSpPr>
      <xdr:spPr bwMode="auto">
        <a:xfrm>
          <a:off x="8629650" y="6943725"/>
          <a:ext cx="3371850" cy="38100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Commentaire</a:t>
          </a:r>
          <a:r>
            <a:rPr lang="fr-FR" sz="800" b="0" i="0" u="none" strike="noStrike" baseline="0">
              <a:solidFill>
                <a:srgbClr val="000000"/>
              </a:solidFill>
              <a:latin typeface="Arial"/>
              <a:cs typeface="Arial"/>
            </a:rPr>
            <a:t>:</a:t>
          </a:r>
        </a:p>
      </xdr:txBody>
    </xdr:sp>
    <xdr:clientData fLocksWithSheet="0"/>
  </xdr:twoCellAnchor>
  <xdr:twoCellAnchor>
    <xdr:from>
      <xdr:col>8</xdr:col>
      <xdr:colOff>38100</xdr:colOff>
      <xdr:row>37</xdr:row>
      <xdr:rowOff>76200</xdr:rowOff>
    </xdr:from>
    <xdr:to>
      <xdr:col>16</xdr:col>
      <xdr:colOff>0</xdr:colOff>
      <xdr:row>44</xdr:row>
      <xdr:rowOff>76200</xdr:rowOff>
    </xdr:to>
    <xdr:sp macro="" textlink="" fLocksText="0">
      <xdr:nvSpPr>
        <xdr:cNvPr id="7196" name="Text Box 28"/>
        <xdr:cNvSpPr txBox="1">
          <a:spLocks noChangeArrowheads="1"/>
        </xdr:cNvSpPr>
      </xdr:nvSpPr>
      <xdr:spPr bwMode="auto">
        <a:xfrm>
          <a:off x="5781675" y="7610475"/>
          <a:ext cx="6229350" cy="118110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Commentaire du diagnostic IDEA</a:t>
          </a:r>
          <a:endParaRPr lang="fr-FR" sz="800" b="0" i="0" u="none" strike="noStrike" baseline="0">
            <a:solidFill>
              <a:srgbClr val="000000"/>
            </a:solidFill>
            <a:latin typeface="Arial"/>
            <a:cs typeface="Arial"/>
          </a:endParaRPr>
        </a:p>
        <a:p>
          <a:pPr algn="l" rtl="0">
            <a:defRPr sz="1000"/>
          </a:pPr>
          <a:r>
            <a:rPr lang="fr-FR" sz="800" b="0" i="0" u="none" strike="noStrike" baseline="0">
              <a:solidFill>
                <a:srgbClr val="000000"/>
              </a:solidFill>
              <a:latin typeface="Arial"/>
              <a:cs typeface="Arial"/>
            </a:rPr>
            <a:t>Appréciation de la situation générale:</a:t>
          </a:r>
        </a:p>
        <a:p>
          <a:pPr algn="l" rtl="0">
            <a:defRPr sz="1000"/>
          </a:pPr>
          <a:endParaRPr lang="fr-FR" sz="800" b="0" i="0" u="none" strike="noStrike" baseline="0">
            <a:solidFill>
              <a:srgbClr val="000000"/>
            </a:solidFill>
            <a:latin typeface="Arial"/>
            <a:cs typeface="Arial"/>
          </a:endParaRPr>
        </a:p>
        <a:p>
          <a:pPr algn="l" rtl="0">
            <a:defRPr sz="1000"/>
          </a:pPr>
          <a:endParaRPr lang="fr-FR" sz="800" b="0" i="0" u="none" strike="noStrike" baseline="0">
            <a:solidFill>
              <a:srgbClr val="000000"/>
            </a:solidFill>
            <a:latin typeface="Arial"/>
            <a:cs typeface="Arial"/>
          </a:endParaRPr>
        </a:p>
        <a:p>
          <a:pPr algn="l" rtl="0">
            <a:defRPr sz="1000"/>
          </a:pPr>
          <a:r>
            <a:rPr lang="fr-FR" sz="800" b="0" i="0" u="none" strike="noStrike" baseline="0">
              <a:solidFill>
                <a:srgbClr val="000000"/>
              </a:solidFill>
              <a:latin typeface="Arial"/>
              <a:cs typeface="Arial"/>
            </a:rPr>
            <a:t>Repérage des priorités :</a:t>
          </a:r>
        </a:p>
      </xdr:txBody>
    </xdr:sp>
    <xdr:clientData/>
  </xdr:twoCellAnchor>
  <xdr:twoCellAnchor>
    <xdr:from>
      <xdr:col>8</xdr:col>
      <xdr:colOff>47625</xdr:colOff>
      <xdr:row>44</xdr:row>
      <xdr:rowOff>142875</xdr:rowOff>
    </xdr:from>
    <xdr:to>
      <xdr:col>15</xdr:col>
      <xdr:colOff>866775</xdr:colOff>
      <xdr:row>48</xdr:row>
      <xdr:rowOff>0</xdr:rowOff>
    </xdr:to>
    <xdr:sp macro="" textlink="" fLocksText="0">
      <xdr:nvSpPr>
        <xdr:cNvPr id="7197" name="Text Box 29"/>
        <xdr:cNvSpPr txBox="1">
          <a:spLocks noChangeArrowheads="1"/>
        </xdr:cNvSpPr>
      </xdr:nvSpPr>
      <xdr:spPr bwMode="auto">
        <a:xfrm>
          <a:off x="5791200" y="8858250"/>
          <a:ext cx="6210300" cy="114300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Perspectives d'évolution :</a:t>
          </a:r>
        </a:p>
      </xdr:txBody>
    </xdr:sp>
    <xdr:clientData/>
  </xdr:twoCellAnchor>
  <xdr:twoCellAnchor>
    <xdr:from>
      <xdr:col>4</xdr:col>
      <xdr:colOff>285750</xdr:colOff>
      <xdr:row>19</xdr:row>
      <xdr:rowOff>161925</xdr:rowOff>
    </xdr:from>
    <xdr:to>
      <xdr:col>7</xdr:col>
      <xdr:colOff>285750</xdr:colOff>
      <xdr:row>24</xdr:row>
      <xdr:rowOff>0</xdr:rowOff>
    </xdr:to>
    <xdr:sp macro="" textlink="" fLocksText="0">
      <xdr:nvSpPr>
        <xdr:cNvPr id="7198" name="Text Box 30"/>
        <xdr:cNvSpPr txBox="1">
          <a:spLocks noChangeArrowheads="1"/>
        </xdr:cNvSpPr>
      </xdr:nvSpPr>
      <xdr:spPr bwMode="auto">
        <a:xfrm>
          <a:off x="3028950" y="3781425"/>
          <a:ext cx="2400300" cy="74295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Rotations:</a:t>
          </a:r>
        </a:p>
      </xdr:txBody>
    </xdr:sp>
    <xdr:clientData/>
  </xdr:twoCellAnchor>
  <xdr:twoCellAnchor>
    <xdr:from>
      <xdr:col>3</xdr:col>
      <xdr:colOff>47625</xdr:colOff>
      <xdr:row>39</xdr:row>
      <xdr:rowOff>28575</xdr:rowOff>
    </xdr:from>
    <xdr:to>
      <xdr:col>7</xdr:col>
      <xdr:colOff>790575</xdr:colOff>
      <xdr:row>42</xdr:row>
      <xdr:rowOff>47625</xdr:rowOff>
    </xdr:to>
    <xdr:sp macro="" textlink="" fLocksText="0">
      <xdr:nvSpPr>
        <xdr:cNvPr id="7199" name="Text Box 31"/>
        <xdr:cNvSpPr txBox="1">
          <a:spLocks noChangeArrowheads="1"/>
        </xdr:cNvSpPr>
      </xdr:nvSpPr>
      <xdr:spPr bwMode="auto">
        <a:xfrm>
          <a:off x="2133600" y="8058150"/>
          <a:ext cx="3609975" cy="381000"/>
        </a:xfrm>
        <a:prstGeom prst="rect">
          <a:avLst/>
        </a:prstGeom>
        <a:solidFill>
          <a:srgbClr val="EAEAEA"/>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000000"/>
              </a:solidFill>
              <a:latin typeface="Arial"/>
              <a:cs typeface="Arial"/>
            </a:rPr>
            <a:t>Travaux d'aménagement (irrig, drain…):</a:t>
          </a:r>
        </a:p>
      </xdr:txBody>
    </xdr:sp>
    <xdr:clientData/>
  </xdr:twoCellAnchor>
  <xdr:twoCellAnchor>
    <xdr:from>
      <xdr:col>0</xdr:col>
      <xdr:colOff>0</xdr:colOff>
      <xdr:row>0</xdr:row>
      <xdr:rowOff>0</xdr:rowOff>
    </xdr:from>
    <xdr:to>
      <xdr:col>1</xdr:col>
      <xdr:colOff>361950</xdr:colOff>
      <xdr:row>4</xdr:row>
      <xdr:rowOff>0</xdr:rowOff>
    </xdr:to>
    <xdr:pic>
      <xdr:nvPicPr>
        <xdr:cNvPr id="7223" name="Picture 32" descr="FranceFSE_CMJN"/>
        <xdr:cNvPicPr>
          <a:picLocks noChangeAspect="1" noChangeArrowheads="1"/>
        </xdr:cNvPicPr>
      </xdr:nvPicPr>
      <xdr:blipFill>
        <a:blip xmlns:r="http://schemas.openxmlformats.org/officeDocument/2006/relationships" r:embed="rId6" cstate="print"/>
        <a:srcRect/>
        <a:stretch>
          <a:fillRect/>
        </a:stretch>
      </xdr:blipFill>
      <xdr:spPr bwMode="auto">
        <a:xfrm>
          <a:off x="0" y="0"/>
          <a:ext cx="1123950" cy="7143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66675</xdr:rowOff>
    </xdr:from>
    <xdr:to>
      <xdr:col>10</xdr:col>
      <xdr:colOff>733425</xdr:colOff>
      <xdr:row>33</xdr:row>
      <xdr:rowOff>133350</xdr:rowOff>
    </xdr:to>
    <xdr:sp macro="" textlink="">
      <xdr:nvSpPr>
        <xdr:cNvPr id="8348" name="Text Box 156"/>
        <xdr:cNvSpPr txBox="1">
          <a:spLocks noChangeArrowheads="1"/>
        </xdr:cNvSpPr>
      </xdr:nvSpPr>
      <xdr:spPr bwMode="auto">
        <a:xfrm>
          <a:off x="85725" y="361950"/>
          <a:ext cx="8267700" cy="5248275"/>
        </a:xfrm>
        <a:prstGeom prst="rect">
          <a:avLst/>
        </a:prstGeom>
        <a:solidFill>
          <a:srgbClr val="FFFFFF"/>
        </a:solidFill>
        <a:ln w="9525">
          <a:solidFill>
            <a:srgbClr val="000000"/>
          </a:solidFill>
          <a:miter lim="800000"/>
          <a:headEnd/>
          <a:tailEnd/>
        </a:ln>
      </xdr:spPr>
      <xdr:txBody>
        <a:bodyPr vertOverflow="clip" wrap="square" lIns="73152" tIns="54864" rIns="73152" bIns="0" anchor="t" upright="1"/>
        <a:lstStyle/>
        <a:p>
          <a:pPr algn="ctr" rtl="0">
            <a:defRPr sz="1000"/>
          </a:pPr>
          <a:endParaRPr lang="fr-FR" sz="3600" b="0" i="0" u="none" strike="noStrike" baseline="0">
            <a:solidFill>
              <a:srgbClr val="000000"/>
            </a:solidFill>
            <a:latin typeface="Arial"/>
            <a:cs typeface="Arial"/>
          </a:endParaRPr>
        </a:p>
        <a:p>
          <a:pPr algn="ctr" rtl="0">
            <a:defRPr sz="1000"/>
          </a:pPr>
          <a:endParaRPr lang="fr-FR" sz="3600" b="0" i="0" u="none" strike="noStrike" baseline="0">
            <a:solidFill>
              <a:srgbClr val="000000"/>
            </a:solidFill>
            <a:latin typeface="Arial"/>
            <a:cs typeface="Arial"/>
          </a:endParaRPr>
        </a:p>
        <a:p>
          <a:pPr algn="ctr" rtl="0">
            <a:defRPr sz="1000"/>
          </a:pPr>
          <a:endParaRPr lang="fr-FR" sz="3600" b="0" i="0" u="none" strike="noStrike" baseline="0">
            <a:solidFill>
              <a:srgbClr val="000000"/>
            </a:solidFill>
            <a:latin typeface="Arial"/>
            <a:cs typeface="Arial"/>
          </a:endParaRPr>
        </a:p>
        <a:p>
          <a:pPr algn="ctr" rtl="0">
            <a:defRPr sz="1000"/>
          </a:pPr>
          <a:r>
            <a:rPr lang="fr-FR" sz="3600" b="0" i="0" u="none" strike="noStrike" baseline="0">
              <a:solidFill>
                <a:srgbClr val="000000"/>
              </a:solidFill>
              <a:latin typeface="Arial"/>
              <a:cs typeface="Arial"/>
            </a:rPr>
            <a:t>Inserer le plan de l'assolement correspondant à la campagne du diagnostic IDEA dans ce cadre de texte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904875</xdr:colOff>
      <xdr:row>8</xdr:row>
      <xdr:rowOff>152400</xdr:rowOff>
    </xdr:from>
    <xdr:to>
      <xdr:col>4</xdr:col>
      <xdr:colOff>66675</xdr:colOff>
      <xdr:row>25</xdr:row>
      <xdr:rowOff>0</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685800</xdr:colOff>
      <xdr:row>30</xdr:row>
      <xdr:rowOff>19050</xdr:rowOff>
    </xdr:from>
    <xdr:to>
      <xdr:col>4</xdr:col>
      <xdr:colOff>209550</xdr:colOff>
      <xdr:row>46</xdr:row>
      <xdr:rowOff>9525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228600</xdr:colOff>
      <xdr:row>17</xdr:row>
      <xdr:rowOff>19050</xdr:rowOff>
    </xdr:from>
    <xdr:to>
      <xdr:col>5</xdr:col>
      <xdr:colOff>504825</xdr:colOff>
      <xdr:row>44</xdr:row>
      <xdr:rowOff>142875</xdr:rowOff>
    </xdr:to>
    <xdr:graphicFrame macro="">
      <xdr:nvGraphicFramePr>
        <xdr:cNvPr id="20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257175</xdr:colOff>
      <xdr:row>18</xdr:row>
      <xdr:rowOff>66675</xdr:rowOff>
    </xdr:from>
    <xdr:to>
      <xdr:col>12</xdr:col>
      <xdr:colOff>9525</xdr:colOff>
      <xdr:row>45</xdr:row>
      <xdr:rowOff>0</xdr:rowOff>
    </xdr:to>
    <xdr:graphicFrame macro="">
      <xdr:nvGraphicFramePr>
        <xdr:cNvPr id="206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19</xdr:row>
      <xdr:rowOff>142875</xdr:rowOff>
    </xdr:from>
    <xdr:to>
      <xdr:col>6</xdr:col>
      <xdr:colOff>609600</xdr:colOff>
      <xdr:row>44</xdr:row>
      <xdr:rowOff>114300</xdr:rowOff>
    </xdr:to>
    <xdr:graphicFrame macro="">
      <xdr:nvGraphicFramePr>
        <xdr:cNvPr id="512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28575</xdr:colOff>
      <xdr:row>2</xdr:row>
      <xdr:rowOff>85725</xdr:rowOff>
    </xdr:from>
    <xdr:to>
      <xdr:col>12</xdr:col>
      <xdr:colOff>723900</xdr:colOff>
      <xdr:row>21</xdr:row>
      <xdr:rowOff>381000</xdr:rowOff>
    </xdr:to>
    <xdr:graphicFrame macro="">
      <xdr:nvGraphicFramePr>
        <xdr:cNvPr id="61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23</xdr:row>
      <xdr:rowOff>152400</xdr:rowOff>
    </xdr:from>
    <xdr:to>
      <xdr:col>15</xdr:col>
      <xdr:colOff>628650</xdr:colOff>
      <xdr:row>50</xdr:row>
      <xdr:rowOff>57150</xdr:rowOff>
    </xdr:to>
    <xdr:graphicFrame macro="">
      <xdr:nvGraphicFramePr>
        <xdr:cNvPr id="61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495300</xdr:colOff>
      <xdr:row>1</xdr:row>
      <xdr:rowOff>0</xdr:rowOff>
    </xdr:from>
    <xdr:to>
      <xdr:col>20</xdr:col>
      <xdr:colOff>95250</xdr:colOff>
      <xdr:row>20</xdr:row>
      <xdr:rowOff>85725</xdr:rowOff>
    </xdr:to>
    <xdr:graphicFrame macro="">
      <xdr:nvGraphicFramePr>
        <xdr:cNvPr id="616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185</xdr:row>
      <xdr:rowOff>28575</xdr:rowOff>
    </xdr:from>
    <xdr:to>
      <xdr:col>8</xdr:col>
      <xdr:colOff>85725</xdr:colOff>
      <xdr:row>209</xdr:row>
      <xdr:rowOff>0</xdr:rowOff>
    </xdr:to>
    <xdr:graphicFrame macro="">
      <xdr:nvGraphicFramePr>
        <xdr:cNvPr id="616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390525</xdr:colOff>
      <xdr:row>132</xdr:row>
      <xdr:rowOff>9525</xdr:rowOff>
    </xdr:from>
    <xdr:to>
      <xdr:col>6</xdr:col>
      <xdr:colOff>466725</xdr:colOff>
      <xdr:row>156</xdr:row>
      <xdr:rowOff>152400</xdr:rowOff>
    </xdr:to>
    <xdr:graphicFrame macro="">
      <xdr:nvGraphicFramePr>
        <xdr:cNvPr id="616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57150</xdr:colOff>
      <xdr:row>108</xdr:row>
      <xdr:rowOff>85725</xdr:rowOff>
    </xdr:from>
    <xdr:to>
      <xdr:col>7</xdr:col>
      <xdr:colOff>257175</xdr:colOff>
      <xdr:row>131</xdr:row>
      <xdr:rowOff>38100</xdr:rowOff>
    </xdr:to>
    <xdr:graphicFrame macro="">
      <xdr:nvGraphicFramePr>
        <xdr:cNvPr id="616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66675</xdr:colOff>
      <xdr:row>56</xdr:row>
      <xdr:rowOff>38100</xdr:rowOff>
    </xdr:from>
    <xdr:to>
      <xdr:col>7</xdr:col>
      <xdr:colOff>390525</xdr:colOff>
      <xdr:row>79</xdr:row>
      <xdr:rowOff>9525</xdr:rowOff>
    </xdr:to>
    <xdr:graphicFrame macro="">
      <xdr:nvGraphicFramePr>
        <xdr:cNvPr id="616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83</xdr:row>
      <xdr:rowOff>85725</xdr:rowOff>
    </xdr:from>
    <xdr:to>
      <xdr:col>7</xdr:col>
      <xdr:colOff>666750</xdr:colOff>
      <xdr:row>106</xdr:row>
      <xdr:rowOff>123825</xdr:rowOff>
    </xdr:to>
    <xdr:graphicFrame macro="">
      <xdr:nvGraphicFramePr>
        <xdr:cNvPr id="616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323850</xdr:colOff>
      <xdr:row>158</xdr:row>
      <xdr:rowOff>123825</xdr:rowOff>
    </xdr:from>
    <xdr:to>
      <xdr:col>6</xdr:col>
      <xdr:colOff>561975</xdr:colOff>
      <xdr:row>183</xdr:row>
      <xdr:rowOff>85725</xdr:rowOff>
    </xdr:to>
    <xdr:graphicFrame macro="">
      <xdr:nvGraphicFramePr>
        <xdr:cNvPr id="616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200025</xdr:colOff>
      <xdr:row>210</xdr:row>
      <xdr:rowOff>0</xdr:rowOff>
    </xdr:from>
    <xdr:to>
      <xdr:col>7</xdr:col>
      <xdr:colOff>457200</xdr:colOff>
      <xdr:row>234</xdr:row>
      <xdr:rowOff>133350</xdr:rowOff>
    </xdr:to>
    <xdr:graphicFrame macro="">
      <xdr:nvGraphicFramePr>
        <xdr:cNvPr id="616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752475</xdr:colOff>
      <xdr:row>1</xdr:row>
      <xdr:rowOff>0</xdr:rowOff>
    </xdr:from>
    <xdr:to>
      <xdr:col>7</xdr:col>
      <xdr:colOff>628650</xdr:colOff>
      <xdr:row>23</xdr:row>
      <xdr:rowOff>47625</xdr:rowOff>
    </xdr:to>
    <xdr:sp macro="" textlink="">
      <xdr:nvSpPr>
        <xdr:cNvPr id="11265" name="Text Box 1"/>
        <xdr:cNvSpPr txBox="1">
          <a:spLocks noChangeArrowheads="1"/>
        </xdr:cNvSpPr>
      </xdr:nvSpPr>
      <xdr:spPr bwMode="auto">
        <a:xfrm>
          <a:off x="752475" y="161925"/>
          <a:ext cx="5210175" cy="3609975"/>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                   Formulaire d’autorisation de diffusion de diagnostics IDEA</a:t>
          </a: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Je soussigné M. ___________ exploitant agricole résidant ____________________ donne l’autorisation pour que soient diffusés les résultats du diagnostic IDEA de mon exploitation agricole sur le site Internet IDEA (http://www.idea.portea.fr).</a:t>
          </a: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r>
            <a:rPr lang="fr-FR" sz="800" b="1" i="0" u="none" strike="noStrike" baseline="0">
              <a:solidFill>
                <a:srgbClr val="000000"/>
              </a:solidFill>
              <a:latin typeface="Arial"/>
              <a:cs typeface="Arial"/>
            </a:rPr>
            <a:t>Conformément à la loi "Informatique et libertés" n° 78-17 du 6 janvier 1978, vous disposez d'un droit d'accès et de rectification sur les données personnelles vous concernant. Pour l'exercer, veuillez contacter le CEZ-Bergerie Nationale de Rambouillet à l'adresse électronique suivante : agridurableIDEA@educagri.fr</a:t>
          </a: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                                                                             Signature :</a:t>
          </a: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a:p>
          <a:pPr algn="l" rtl="0">
            <a:defRPr sz="1000"/>
          </a:pPr>
          <a:endParaRPr lang="fr-FR" sz="1000" b="1" i="0" u="none" strike="noStrike" baseline="0">
            <a:solidFill>
              <a:srgbClr val="000000"/>
            </a:solidFill>
            <a:latin typeface="Arial"/>
            <a:cs typeface="Arial"/>
          </a:endParaRPr>
        </a:p>
      </xdr:txBody>
    </xdr:sp>
    <xdr:clientData/>
  </xdr:twoCellAnchor>
  <xdr:twoCellAnchor>
    <xdr:from>
      <xdr:col>1</xdr:col>
      <xdr:colOff>28575</xdr:colOff>
      <xdr:row>24</xdr:row>
      <xdr:rowOff>28575</xdr:rowOff>
    </xdr:from>
    <xdr:to>
      <xdr:col>7</xdr:col>
      <xdr:colOff>666750</xdr:colOff>
      <xdr:row>30</xdr:row>
      <xdr:rowOff>76200</xdr:rowOff>
    </xdr:to>
    <xdr:sp macro="" textlink="">
      <xdr:nvSpPr>
        <xdr:cNvPr id="11266" name="Text Box 2"/>
        <xdr:cNvSpPr txBox="1">
          <a:spLocks noChangeArrowheads="1"/>
        </xdr:cNvSpPr>
      </xdr:nvSpPr>
      <xdr:spPr bwMode="auto">
        <a:xfrm>
          <a:off x="790575" y="3914775"/>
          <a:ext cx="5210175" cy="1019175"/>
        </a:xfrm>
        <a:prstGeom prst="rect">
          <a:avLst/>
        </a:prstGeom>
        <a:solidFill>
          <a:srgbClr val="EAEAEA"/>
        </a:solidFill>
        <a:ln w="9525" algn="ctr">
          <a:noFill/>
          <a:miter lim="800000"/>
          <a:headEnd/>
          <a:tailEnd/>
        </a:ln>
        <a:effectLst/>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Formulaire à renvoyer à l'adresse suivante</a:t>
          </a:r>
        </a:p>
        <a:p>
          <a:pPr algn="ctr" rtl="0">
            <a:defRPr sz="1000"/>
          </a:pPr>
          <a:endParaRPr lang="fr-FR" sz="1000" b="0" i="0" u="none" strike="noStrike" baseline="0">
            <a:solidFill>
              <a:srgbClr val="000000"/>
            </a:solidFill>
            <a:latin typeface="Arial"/>
            <a:cs typeface="Arial"/>
          </a:endParaRPr>
        </a:p>
        <a:p>
          <a:pPr algn="ctr" rtl="0">
            <a:defRPr sz="1000"/>
          </a:pPr>
          <a:r>
            <a:rPr lang="fr-FR" sz="1000" b="0" i="0" u="none" strike="noStrike" baseline="0">
              <a:solidFill>
                <a:srgbClr val="000000"/>
              </a:solidFill>
              <a:latin typeface="Arial"/>
              <a:cs typeface="Arial"/>
            </a:rPr>
            <a:t>Parc du château </a:t>
          </a:r>
        </a:p>
        <a:p>
          <a:pPr algn="ctr" rtl="0">
            <a:defRPr sz="1000"/>
          </a:pPr>
          <a:r>
            <a:rPr lang="fr-FR" sz="1000" b="0" i="0" u="none" strike="noStrike" baseline="0">
              <a:solidFill>
                <a:srgbClr val="000000"/>
              </a:solidFill>
              <a:latin typeface="Arial"/>
              <a:cs typeface="Arial"/>
            </a:rPr>
            <a:t>Bergerie Nationale</a:t>
          </a:r>
        </a:p>
        <a:p>
          <a:pPr algn="ctr" rtl="0">
            <a:defRPr sz="1000"/>
          </a:pPr>
          <a:r>
            <a:rPr lang="fr-FR" sz="1000" b="0" i="0" u="none" strike="noStrike" baseline="0">
              <a:solidFill>
                <a:srgbClr val="000000"/>
              </a:solidFill>
              <a:latin typeface="Arial"/>
              <a:cs typeface="Arial"/>
            </a:rPr>
            <a:t>Département Agriculture Durable</a:t>
          </a:r>
        </a:p>
        <a:p>
          <a:pPr algn="ctr" rtl="0">
            <a:defRPr sz="1000"/>
          </a:pPr>
          <a:r>
            <a:rPr lang="fr-FR" sz="1000" b="0" i="0" u="none" strike="noStrike" baseline="0">
              <a:solidFill>
                <a:srgbClr val="000000"/>
              </a:solidFill>
              <a:latin typeface="Arial"/>
              <a:cs typeface="Arial"/>
            </a:rPr>
            <a:t>78120 Rambouillet</a:t>
          </a:r>
        </a:p>
        <a:p>
          <a:pPr algn="ctr" rtl="0">
            <a:defRPr sz="1000"/>
          </a:pPr>
          <a:endParaRPr lang="fr-F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
  <sheetViews>
    <sheetView workbookViewId="0">
      <selection activeCell="H14" sqref="H14"/>
    </sheetView>
  </sheetViews>
  <sheetFormatPr baseColWidth="10" defaultRowHeight="12.75"/>
  <sheetData>
    <row r="1" spans="1:7" ht="15.75">
      <c r="A1" s="141" t="s">
        <v>125</v>
      </c>
      <c r="B1" s="141"/>
      <c r="C1" s="141"/>
      <c r="D1" s="141"/>
      <c r="E1" s="141"/>
      <c r="F1" s="141"/>
      <c r="G1" s="141"/>
    </row>
  </sheetData>
  <sheetProtection sheet="1" objects="1" scenarios="1"/>
  <mergeCells count="1">
    <mergeCell ref="A1:G1"/>
  </mergeCells>
  <phoneticPr fontId="9" type="noConversion"/>
  <pageMargins left="0.78740157499999996" right="0.78740157499999996" top="0.984251969" bottom="0.984251969" header="0.4921259845" footer="0.4921259845"/>
  <pageSetup paperSize="9" orientation="portrait" r:id="rId1"/>
  <headerFooter alignWithMargins="0">
    <oddHeader xml:space="preserve">&amp;CProgramme National Agriculture Durable et Développement Durable 
2003-2006 
Site Internet IDEA http://www.idea.portea.fr
</oddHeader>
    <oddFooter>&amp;C&amp;"Arial,Italique"PNADDD 2003-2006 classeur IDEA enquête scores résultats</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2:G63"/>
  <sheetViews>
    <sheetView tabSelected="1" workbookViewId="0">
      <pane xSplit="2" ySplit="4" topLeftCell="C5" activePane="bottomRight" state="frozen"/>
      <selection pane="topRight" activeCell="C1" sqref="C1"/>
      <selection pane="bottomLeft" activeCell="A4" sqref="A4"/>
      <selection pane="bottomRight" activeCell="E10" sqref="E10:E16"/>
    </sheetView>
  </sheetViews>
  <sheetFormatPr baseColWidth="10" defaultRowHeight="12.75"/>
  <cols>
    <col min="1" max="1" width="15.85546875" customWidth="1"/>
    <col min="2" max="2" width="15" customWidth="1"/>
    <col min="3" max="3" width="53" customWidth="1"/>
  </cols>
  <sheetData>
    <row r="2" spans="1:7" ht="48.75" customHeight="1">
      <c r="A2" s="157" t="s">
        <v>160</v>
      </c>
      <c r="B2" s="157"/>
      <c r="C2" s="157"/>
      <c r="D2" s="157"/>
      <c r="E2" s="157"/>
      <c r="F2" s="157"/>
      <c r="G2" s="157"/>
    </row>
    <row r="3" spans="1:7" ht="17.25" customHeight="1" thickBot="1">
      <c r="A3" t="s">
        <v>141</v>
      </c>
      <c r="D3" s="156" t="s">
        <v>129</v>
      </c>
      <c r="E3" s="156"/>
      <c r="F3" s="156" t="s">
        <v>130</v>
      </c>
      <c r="G3" s="156"/>
    </row>
    <row r="4" spans="1:7" s="33" customFormat="1" ht="39" thickBot="1">
      <c r="A4" s="89" t="s">
        <v>131</v>
      </c>
      <c r="B4" s="90" t="s">
        <v>68</v>
      </c>
      <c r="C4" s="165" t="s">
        <v>140</v>
      </c>
      <c r="D4" s="166"/>
      <c r="E4" s="89" t="s">
        <v>126</v>
      </c>
      <c r="F4" s="96" t="s">
        <v>127</v>
      </c>
      <c r="G4" s="97" t="s">
        <v>67</v>
      </c>
    </row>
    <row r="5" spans="1:7">
      <c r="A5" s="159" t="s">
        <v>0</v>
      </c>
      <c r="B5" s="163" t="s">
        <v>151</v>
      </c>
      <c r="C5" s="92" t="s">
        <v>161</v>
      </c>
      <c r="D5" s="93" t="s">
        <v>3</v>
      </c>
      <c r="E5" s="139"/>
      <c r="F5" s="101">
        <f>IF(ISERR(E5*0),0,IF(E5&lt;=G5,IF(E5&gt;0,E5,0),G5))</f>
        <v>0</v>
      </c>
      <c r="G5" s="98">
        <v>14</v>
      </c>
    </row>
    <row r="6" spans="1:7">
      <c r="A6" s="160"/>
      <c r="B6" s="162"/>
      <c r="C6" s="94" t="s">
        <v>5</v>
      </c>
      <c r="D6" s="95" t="s">
        <v>4</v>
      </c>
      <c r="E6" s="91"/>
      <c r="F6" s="67">
        <f>IF(ISERR(E6*0),0,IF(E6&lt;=G6,IF(E6&gt;0,E6,0),G6))</f>
        <v>0</v>
      </c>
      <c r="G6" s="99">
        <v>14</v>
      </c>
    </row>
    <row r="7" spans="1:7">
      <c r="A7" s="160"/>
      <c r="B7" s="162"/>
      <c r="C7" s="94" t="s">
        <v>2</v>
      </c>
      <c r="D7" s="95" t="s">
        <v>6</v>
      </c>
      <c r="E7" s="91"/>
      <c r="F7" s="67">
        <f t="shared" ref="F7:F24" si="0">IF(ISERR(E7*0),0,IF(E7&lt;=G7,IF(E7&gt;0,E7,0),G7))</f>
        <v>0</v>
      </c>
      <c r="G7" s="99">
        <v>14</v>
      </c>
    </row>
    <row r="8" spans="1:7">
      <c r="A8" s="160"/>
      <c r="B8" s="162"/>
      <c r="C8" s="94" t="s">
        <v>90</v>
      </c>
      <c r="D8" s="95" t="s">
        <v>7</v>
      </c>
      <c r="E8" s="91"/>
      <c r="F8" s="67">
        <f t="shared" si="0"/>
        <v>0</v>
      </c>
      <c r="G8" s="99">
        <v>6</v>
      </c>
    </row>
    <row r="9" spans="1:7">
      <c r="A9" s="160"/>
      <c r="B9" s="162"/>
      <c r="C9" s="111" t="s">
        <v>148</v>
      </c>
      <c r="D9" s="152" t="s">
        <v>146</v>
      </c>
      <c r="E9" s="153"/>
      <c r="F9" s="102">
        <f>IF(SUM(F5:F8)&lt;G9,SUM(F5:F8),G9)</f>
        <v>0</v>
      </c>
      <c r="G9" s="100">
        <v>33</v>
      </c>
    </row>
    <row r="10" spans="1:7">
      <c r="A10" s="160"/>
      <c r="B10" s="162" t="s">
        <v>8</v>
      </c>
      <c r="C10" s="94" t="s">
        <v>9</v>
      </c>
      <c r="D10" s="95" t="s">
        <v>10</v>
      </c>
      <c r="E10" s="91"/>
      <c r="F10" s="67">
        <f t="shared" si="0"/>
        <v>0</v>
      </c>
      <c r="G10" s="99">
        <v>8</v>
      </c>
    </row>
    <row r="11" spans="1:7">
      <c r="A11" s="160"/>
      <c r="B11" s="162"/>
      <c r="C11" s="94" t="s">
        <v>11</v>
      </c>
      <c r="D11" s="95" t="s">
        <v>12</v>
      </c>
      <c r="E11" s="91"/>
      <c r="F11" s="67">
        <f t="shared" si="0"/>
        <v>0</v>
      </c>
      <c r="G11" s="99">
        <v>6</v>
      </c>
    </row>
    <row r="12" spans="1:7">
      <c r="A12" s="160"/>
      <c r="B12" s="162"/>
      <c r="C12" s="94" t="s">
        <v>91</v>
      </c>
      <c r="D12" s="95" t="s">
        <v>13</v>
      </c>
      <c r="E12" s="91"/>
      <c r="F12" s="67">
        <f t="shared" si="0"/>
        <v>0</v>
      </c>
      <c r="G12" s="99">
        <v>5</v>
      </c>
    </row>
    <row r="13" spans="1:7">
      <c r="A13" s="160"/>
      <c r="B13" s="162"/>
      <c r="C13" s="94" t="s">
        <v>92</v>
      </c>
      <c r="D13" s="95" t="s">
        <v>14</v>
      </c>
      <c r="E13" s="91"/>
      <c r="F13" s="67">
        <f t="shared" si="0"/>
        <v>0</v>
      </c>
      <c r="G13" s="99">
        <v>12</v>
      </c>
    </row>
    <row r="14" spans="1:7">
      <c r="A14" s="160"/>
      <c r="B14" s="162"/>
      <c r="C14" s="94" t="s">
        <v>135</v>
      </c>
      <c r="D14" s="95" t="s">
        <v>15</v>
      </c>
      <c r="E14" s="91"/>
      <c r="F14" s="67">
        <f t="shared" si="0"/>
        <v>0</v>
      </c>
      <c r="G14" s="99">
        <v>4</v>
      </c>
    </row>
    <row r="15" spans="1:7">
      <c r="A15" s="160"/>
      <c r="B15" s="162"/>
      <c r="C15" s="94" t="s">
        <v>136</v>
      </c>
      <c r="D15" s="95" t="s">
        <v>16</v>
      </c>
      <c r="E15" s="91"/>
      <c r="F15" s="67">
        <f t="shared" si="0"/>
        <v>0</v>
      </c>
      <c r="G15" s="99">
        <v>5</v>
      </c>
    </row>
    <row r="16" spans="1:7">
      <c r="A16" s="160"/>
      <c r="B16" s="162"/>
      <c r="C16" s="94" t="s">
        <v>93</v>
      </c>
      <c r="D16" s="95" t="s">
        <v>19</v>
      </c>
      <c r="E16" s="91"/>
      <c r="F16" s="67">
        <f t="shared" si="0"/>
        <v>0</v>
      </c>
      <c r="G16" s="99">
        <v>3</v>
      </c>
    </row>
    <row r="17" spans="1:7">
      <c r="A17" s="160"/>
      <c r="B17" s="169"/>
      <c r="C17" s="111" t="s">
        <v>149</v>
      </c>
      <c r="D17" s="152" t="s">
        <v>147</v>
      </c>
      <c r="E17" s="153"/>
      <c r="F17" s="102">
        <f>IF(SUM(F10:F16)&lt;G17,SUM(F10:F16),G17)</f>
        <v>0</v>
      </c>
      <c r="G17" s="100">
        <v>33</v>
      </c>
    </row>
    <row r="18" spans="1:7">
      <c r="A18" s="160"/>
      <c r="B18" s="164" t="s">
        <v>17</v>
      </c>
      <c r="C18" s="94" t="s">
        <v>18</v>
      </c>
      <c r="D18" s="95" t="s">
        <v>20</v>
      </c>
      <c r="E18" s="91"/>
      <c r="F18" s="67">
        <f t="shared" si="0"/>
        <v>0</v>
      </c>
      <c r="G18" s="99">
        <v>8</v>
      </c>
    </row>
    <row r="19" spans="1:7">
      <c r="A19" s="160"/>
      <c r="B19" s="164"/>
      <c r="C19" s="94" t="s">
        <v>137</v>
      </c>
      <c r="D19" s="95" t="s">
        <v>21</v>
      </c>
      <c r="E19" s="91"/>
      <c r="F19" s="67">
        <f t="shared" si="0"/>
        <v>0</v>
      </c>
      <c r="G19" s="99">
        <v>3</v>
      </c>
    </row>
    <row r="20" spans="1:7">
      <c r="A20" s="160"/>
      <c r="B20" s="164"/>
      <c r="C20" s="94" t="s">
        <v>138</v>
      </c>
      <c r="D20" s="95" t="s">
        <v>23</v>
      </c>
      <c r="E20" s="91"/>
      <c r="F20" s="67">
        <f t="shared" si="0"/>
        <v>0</v>
      </c>
      <c r="G20" s="99">
        <v>13</v>
      </c>
    </row>
    <row r="21" spans="1:7">
      <c r="A21" s="160"/>
      <c r="B21" s="164"/>
      <c r="C21" s="94" t="s">
        <v>139</v>
      </c>
      <c r="D21" s="95" t="s">
        <v>24</v>
      </c>
      <c r="E21" s="91"/>
      <c r="F21" s="67">
        <f t="shared" si="0"/>
        <v>0</v>
      </c>
      <c r="G21" s="99">
        <v>3</v>
      </c>
    </row>
    <row r="22" spans="1:7">
      <c r="A22" s="160"/>
      <c r="B22" s="164"/>
      <c r="C22" s="94" t="s">
        <v>94</v>
      </c>
      <c r="D22" s="95" t="s">
        <v>25</v>
      </c>
      <c r="E22" s="91"/>
      <c r="F22" s="67">
        <f t="shared" si="0"/>
        <v>0</v>
      </c>
      <c r="G22" s="99">
        <v>5</v>
      </c>
    </row>
    <row r="23" spans="1:7">
      <c r="A23" s="160"/>
      <c r="B23" s="164"/>
      <c r="C23" s="94" t="s">
        <v>95</v>
      </c>
      <c r="D23" s="95" t="s">
        <v>26</v>
      </c>
      <c r="E23" s="91"/>
      <c r="F23" s="67">
        <f t="shared" si="0"/>
        <v>0</v>
      </c>
      <c r="G23" s="99">
        <v>4</v>
      </c>
    </row>
    <row r="24" spans="1:7">
      <c r="A24" s="160"/>
      <c r="B24" s="164"/>
      <c r="C24" s="94" t="s">
        <v>80</v>
      </c>
      <c r="D24" s="95" t="s">
        <v>96</v>
      </c>
      <c r="E24" s="91"/>
      <c r="F24" s="67">
        <f t="shared" si="0"/>
        <v>0</v>
      </c>
      <c r="G24" s="99">
        <v>10</v>
      </c>
    </row>
    <row r="25" spans="1:7" ht="13.5" thickBot="1">
      <c r="A25" s="161"/>
      <c r="B25" s="164"/>
      <c r="C25" s="112" t="s">
        <v>150</v>
      </c>
      <c r="D25" s="167" t="s">
        <v>147</v>
      </c>
      <c r="E25" s="168"/>
      <c r="F25" s="104">
        <f>IF(SUM(F18:F24)&lt;G25,SUM(F18:F24),G25)</f>
        <v>0</v>
      </c>
      <c r="G25" s="105">
        <v>34</v>
      </c>
    </row>
    <row r="26" spans="1:7" ht="13.5" thickBot="1">
      <c r="A26" s="137"/>
      <c r="B26" s="113"/>
      <c r="C26" s="113"/>
      <c r="D26" s="145" t="s">
        <v>142</v>
      </c>
      <c r="E26" s="158"/>
      <c r="F26" s="103">
        <f>SUM(F9+F17+F25)</f>
        <v>0</v>
      </c>
      <c r="G26" s="106">
        <v>100</v>
      </c>
    </row>
    <row r="27" spans="1:7" s="44" customFormat="1" ht="13.5" thickBot="1">
      <c r="A27" s="83"/>
      <c r="B27" s="87"/>
      <c r="C27" s="83"/>
      <c r="D27" s="84"/>
      <c r="E27" s="80"/>
      <c r="F27" s="85"/>
      <c r="G27" s="84"/>
    </row>
    <row r="28" spans="1:7" ht="12.75" customHeight="1">
      <c r="A28" s="142" t="s">
        <v>27</v>
      </c>
      <c r="B28" s="163" t="s">
        <v>28</v>
      </c>
      <c r="C28" s="108" t="s">
        <v>143</v>
      </c>
      <c r="D28" s="93" t="s">
        <v>29</v>
      </c>
      <c r="E28" s="110"/>
      <c r="F28" s="67">
        <f t="shared" ref="F28:F47" si="1">IF(ISERR(E28*0),0,IF(E28&lt;=G28,IF(E28&gt;0,E28,0),G28))</f>
        <v>0</v>
      </c>
      <c r="G28" s="98">
        <v>10</v>
      </c>
    </row>
    <row r="29" spans="1:7">
      <c r="A29" s="143"/>
      <c r="B29" s="162"/>
      <c r="C29" s="88" t="s">
        <v>97</v>
      </c>
      <c r="D29" s="95" t="s">
        <v>30</v>
      </c>
      <c r="E29" s="91"/>
      <c r="F29" s="67">
        <f t="shared" si="1"/>
        <v>0</v>
      </c>
      <c r="G29" s="99">
        <v>8</v>
      </c>
    </row>
    <row r="30" spans="1:7">
      <c r="A30" s="143"/>
      <c r="B30" s="162"/>
      <c r="C30" s="88" t="s">
        <v>144</v>
      </c>
      <c r="D30" s="95" t="s">
        <v>32</v>
      </c>
      <c r="E30" s="91"/>
      <c r="F30" s="67">
        <f t="shared" si="1"/>
        <v>0</v>
      </c>
      <c r="G30" s="99">
        <v>5</v>
      </c>
    </row>
    <row r="31" spans="1:7">
      <c r="A31" s="143"/>
      <c r="B31" s="162"/>
      <c r="C31" s="88" t="s">
        <v>31</v>
      </c>
      <c r="D31" s="95" t="s">
        <v>34</v>
      </c>
      <c r="E31" s="91"/>
      <c r="F31" s="67">
        <f t="shared" si="1"/>
        <v>0</v>
      </c>
      <c r="G31" s="99">
        <v>5</v>
      </c>
    </row>
    <row r="32" spans="1:7">
      <c r="A32" s="143"/>
      <c r="B32" s="162"/>
      <c r="C32" s="88" t="s">
        <v>33</v>
      </c>
      <c r="D32" s="95" t="s">
        <v>36</v>
      </c>
      <c r="E32" s="91"/>
      <c r="F32" s="67">
        <f t="shared" si="1"/>
        <v>0</v>
      </c>
      <c r="G32" s="99">
        <v>6</v>
      </c>
    </row>
    <row r="33" spans="1:7">
      <c r="A33" s="143"/>
      <c r="B33" s="162"/>
      <c r="C33" s="114" t="s">
        <v>153</v>
      </c>
      <c r="D33" s="152" t="s">
        <v>147</v>
      </c>
      <c r="E33" s="153"/>
      <c r="F33" s="102">
        <f>IF(SUM(F28:F32)&lt;G33,SUM(F28:F32),G33)</f>
        <v>0</v>
      </c>
      <c r="G33" s="100">
        <v>33</v>
      </c>
    </row>
    <row r="34" spans="1:7">
      <c r="A34" s="143"/>
      <c r="B34" s="162" t="s">
        <v>35</v>
      </c>
      <c r="C34" s="88" t="s">
        <v>98</v>
      </c>
      <c r="D34" s="95" t="s">
        <v>37</v>
      </c>
      <c r="E34" s="91"/>
      <c r="F34" s="67">
        <f t="shared" si="1"/>
        <v>0</v>
      </c>
      <c r="G34" s="99">
        <v>7</v>
      </c>
    </row>
    <row r="35" spans="1:7">
      <c r="A35" s="143"/>
      <c r="B35" s="162"/>
      <c r="C35" s="88" t="s">
        <v>145</v>
      </c>
      <c r="D35" s="95" t="s">
        <v>39</v>
      </c>
      <c r="E35" s="91"/>
      <c r="F35" s="67">
        <f t="shared" si="1"/>
        <v>0</v>
      </c>
      <c r="G35" s="99">
        <v>10</v>
      </c>
    </row>
    <row r="36" spans="1:7">
      <c r="A36" s="143"/>
      <c r="B36" s="162"/>
      <c r="C36" s="88" t="s">
        <v>103</v>
      </c>
      <c r="D36" s="95" t="s">
        <v>41</v>
      </c>
      <c r="E36" s="91"/>
      <c r="F36" s="67">
        <f t="shared" si="1"/>
        <v>0</v>
      </c>
      <c r="G36" s="99">
        <v>5</v>
      </c>
    </row>
    <row r="37" spans="1:7">
      <c r="A37" s="143"/>
      <c r="B37" s="162"/>
      <c r="C37" s="88" t="s">
        <v>38</v>
      </c>
      <c r="D37" s="95" t="s">
        <v>42</v>
      </c>
      <c r="E37" s="91"/>
      <c r="F37" s="67">
        <f t="shared" si="1"/>
        <v>0</v>
      </c>
      <c r="G37" s="99">
        <v>6</v>
      </c>
    </row>
    <row r="38" spans="1:7">
      <c r="A38" s="143"/>
      <c r="B38" s="162"/>
      <c r="C38" s="88" t="s">
        <v>40</v>
      </c>
      <c r="D38" s="95" t="s">
        <v>44</v>
      </c>
      <c r="E38" s="91"/>
      <c r="F38" s="67">
        <f t="shared" si="1"/>
        <v>0</v>
      </c>
      <c r="G38" s="99">
        <v>5</v>
      </c>
    </row>
    <row r="39" spans="1:7">
      <c r="A39" s="143"/>
      <c r="B39" s="162"/>
      <c r="C39" s="88" t="s">
        <v>99</v>
      </c>
      <c r="D39" s="95" t="s">
        <v>46</v>
      </c>
      <c r="E39" s="91"/>
      <c r="F39" s="67">
        <f t="shared" si="1"/>
        <v>0</v>
      </c>
      <c r="G39" s="99">
        <v>3</v>
      </c>
    </row>
    <row r="40" spans="1:7">
      <c r="A40" s="143"/>
      <c r="B40" s="162"/>
      <c r="C40" s="114" t="s">
        <v>154</v>
      </c>
      <c r="D40" s="150" t="s">
        <v>147</v>
      </c>
      <c r="E40" s="151"/>
      <c r="F40" s="102">
        <f>IF(SUM(F34:F39)&lt;G40,SUM(F34:F39),G40)</f>
        <v>0</v>
      </c>
      <c r="G40" s="100">
        <v>33</v>
      </c>
    </row>
    <row r="41" spans="1:7">
      <c r="A41" s="143"/>
      <c r="B41" s="162" t="s">
        <v>43</v>
      </c>
      <c r="C41" s="107" t="s">
        <v>152</v>
      </c>
      <c r="D41" s="95" t="s">
        <v>48</v>
      </c>
      <c r="E41" s="91"/>
      <c r="F41" s="67">
        <f t="shared" si="1"/>
        <v>0</v>
      </c>
      <c r="G41" s="99">
        <v>10</v>
      </c>
    </row>
    <row r="42" spans="1:7">
      <c r="A42" s="143"/>
      <c r="B42" s="162"/>
      <c r="C42" s="107" t="s">
        <v>22</v>
      </c>
      <c r="D42" s="95" t="s">
        <v>50</v>
      </c>
      <c r="E42" s="91"/>
      <c r="F42" s="67">
        <f t="shared" si="1"/>
        <v>0</v>
      </c>
      <c r="G42" s="99">
        <v>3</v>
      </c>
    </row>
    <row r="43" spans="1:7">
      <c r="A43" s="143"/>
      <c r="B43" s="162"/>
      <c r="C43" s="88" t="s">
        <v>45</v>
      </c>
      <c r="D43" s="95" t="s">
        <v>52</v>
      </c>
      <c r="E43" s="91"/>
      <c r="F43" s="67">
        <f t="shared" si="1"/>
        <v>0</v>
      </c>
      <c r="G43" s="99">
        <v>6</v>
      </c>
    </row>
    <row r="44" spans="1:7">
      <c r="A44" s="143"/>
      <c r="B44" s="162"/>
      <c r="C44" s="88" t="s">
        <v>47</v>
      </c>
      <c r="D44" s="95" t="s">
        <v>100</v>
      </c>
      <c r="E44" s="91"/>
      <c r="F44" s="67">
        <f t="shared" si="1"/>
        <v>0</v>
      </c>
      <c r="G44" s="99">
        <v>7</v>
      </c>
    </row>
    <row r="45" spans="1:7">
      <c r="A45" s="143"/>
      <c r="B45" s="162"/>
      <c r="C45" s="88" t="s">
        <v>49</v>
      </c>
      <c r="D45" s="95" t="s">
        <v>101</v>
      </c>
      <c r="E45" s="91"/>
      <c r="F45" s="67">
        <f t="shared" si="1"/>
        <v>0</v>
      </c>
      <c r="G45" s="99">
        <v>6</v>
      </c>
    </row>
    <row r="46" spans="1:7">
      <c r="A46" s="143"/>
      <c r="B46" s="162"/>
      <c r="C46" s="88" t="s">
        <v>51</v>
      </c>
      <c r="D46" s="95" t="s">
        <v>133</v>
      </c>
      <c r="E46" s="91"/>
      <c r="F46" s="67">
        <f t="shared" si="1"/>
        <v>0</v>
      </c>
      <c r="G46" s="99">
        <v>3</v>
      </c>
    </row>
    <row r="47" spans="1:7">
      <c r="A47" s="143"/>
      <c r="B47" s="162"/>
      <c r="C47" s="88" t="s">
        <v>102</v>
      </c>
      <c r="D47" s="95" t="s">
        <v>134</v>
      </c>
      <c r="E47" s="91"/>
      <c r="F47" s="67">
        <f t="shared" si="1"/>
        <v>0</v>
      </c>
      <c r="G47" s="99">
        <v>4</v>
      </c>
    </row>
    <row r="48" spans="1:7" ht="13.5" thickBot="1">
      <c r="A48" s="143"/>
      <c r="B48" s="162"/>
      <c r="C48" s="118" t="s">
        <v>155</v>
      </c>
      <c r="D48" s="146" t="s">
        <v>79</v>
      </c>
      <c r="E48" s="147"/>
      <c r="F48" s="104">
        <f>IF(SUM(F41:F47)&lt;G48,SUM(F41:F47),G48)</f>
        <v>0</v>
      </c>
      <c r="G48" s="119">
        <v>34</v>
      </c>
    </row>
    <row r="49" spans="1:7" ht="13.5" thickBot="1">
      <c r="A49" s="144"/>
      <c r="B49" s="115"/>
      <c r="C49" s="120"/>
      <c r="D49" s="145" t="s">
        <v>78</v>
      </c>
      <c r="E49" s="158"/>
      <c r="F49" s="121">
        <f>SUM(F48,F40,F33)</f>
        <v>0</v>
      </c>
      <c r="G49" s="122">
        <v>100</v>
      </c>
    </row>
    <row r="50" spans="1:7" ht="13.5" thickBot="1">
      <c r="A50" s="14"/>
      <c r="B50" s="86"/>
      <c r="C50" s="128"/>
      <c r="D50" s="129"/>
      <c r="E50" s="127"/>
      <c r="F50" s="138"/>
      <c r="G50" s="84"/>
    </row>
    <row r="51" spans="1:7" ht="12.75" customHeight="1">
      <c r="A51" s="142" t="s">
        <v>53</v>
      </c>
      <c r="B51" s="154" t="s">
        <v>54</v>
      </c>
      <c r="C51" s="116" t="s">
        <v>55</v>
      </c>
      <c r="D51" s="82" t="s">
        <v>56</v>
      </c>
      <c r="E51" s="109"/>
      <c r="F51" s="67">
        <f t="shared" ref="F51:F59" si="2">IF(ISERR(E51*0),0,IF(E51&lt;=G51,IF(E51&gt;0,E51,0),G51))</f>
        <v>0</v>
      </c>
      <c r="G51" s="98">
        <v>20</v>
      </c>
    </row>
    <row r="52" spans="1:7">
      <c r="A52" s="143"/>
      <c r="B52" s="155"/>
      <c r="C52" s="42" t="s">
        <v>162</v>
      </c>
      <c r="D52" s="13" t="s">
        <v>57</v>
      </c>
      <c r="E52" s="79"/>
      <c r="F52" s="67">
        <f t="shared" si="2"/>
        <v>0</v>
      </c>
      <c r="G52" s="99">
        <v>10</v>
      </c>
    </row>
    <row r="53" spans="1:7">
      <c r="A53" s="143"/>
      <c r="B53" s="155"/>
      <c r="C53" s="134" t="s">
        <v>159</v>
      </c>
      <c r="D53" s="152" t="s">
        <v>79</v>
      </c>
      <c r="E53" s="153"/>
      <c r="F53" s="102">
        <f>IF(SUM(F51:F52)&lt;G53,SUM(F51:F52),G53)</f>
        <v>0</v>
      </c>
      <c r="G53" s="100">
        <v>30</v>
      </c>
    </row>
    <row r="54" spans="1:7">
      <c r="A54" s="143"/>
      <c r="B54" s="155" t="s">
        <v>58</v>
      </c>
      <c r="C54" s="42" t="s">
        <v>59</v>
      </c>
      <c r="D54" s="13" t="s">
        <v>60</v>
      </c>
      <c r="E54" s="79"/>
      <c r="F54" s="67">
        <f t="shared" si="2"/>
        <v>0</v>
      </c>
      <c r="G54" s="99">
        <v>15</v>
      </c>
    </row>
    <row r="55" spans="1:7">
      <c r="A55" s="143"/>
      <c r="B55" s="155"/>
      <c r="C55" s="42" t="s">
        <v>163</v>
      </c>
      <c r="D55" s="13" t="s">
        <v>61</v>
      </c>
      <c r="E55" s="79"/>
      <c r="F55" s="67">
        <f t="shared" si="2"/>
        <v>0</v>
      </c>
      <c r="G55" s="99">
        <v>10</v>
      </c>
    </row>
    <row r="56" spans="1:7">
      <c r="A56" s="143"/>
      <c r="B56" s="155"/>
      <c r="C56" s="133" t="s">
        <v>158</v>
      </c>
      <c r="D56" s="152" t="s">
        <v>79</v>
      </c>
      <c r="E56" s="153"/>
      <c r="F56" s="102">
        <f>IF(SUM(F54:F55)&lt;G56,SUM(F54:F55),G56)</f>
        <v>0</v>
      </c>
      <c r="G56" s="100">
        <v>25</v>
      </c>
    </row>
    <row r="57" spans="1:7" ht="15.75" customHeight="1">
      <c r="A57" s="143"/>
      <c r="B57" s="148" t="s">
        <v>62</v>
      </c>
      <c r="C57" s="42" t="s">
        <v>62</v>
      </c>
      <c r="D57" s="13" t="s">
        <v>63</v>
      </c>
      <c r="E57" s="79"/>
      <c r="F57" s="67">
        <f t="shared" si="2"/>
        <v>0</v>
      </c>
      <c r="G57" s="99">
        <v>20</v>
      </c>
    </row>
    <row r="58" spans="1:7">
      <c r="A58" s="143"/>
      <c r="B58" s="149"/>
      <c r="C58" s="118" t="s">
        <v>157</v>
      </c>
      <c r="D58" s="150" t="s">
        <v>79</v>
      </c>
      <c r="E58" s="151"/>
      <c r="F58" s="67">
        <f>F57</f>
        <v>0</v>
      </c>
      <c r="G58" s="119">
        <v>20</v>
      </c>
    </row>
    <row r="59" spans="1:7">
      <c r="A59" s="143"/>
      <c r="B59" s="148" t="s">
        <v>64</v>
      </c>
      <c r="C59" s="131" t="s">
        <v>65</v>
      </c>
      <c r="D59" s="123" t="s">
        <v>66</v>
      </c>
      <c r="E59" s="124"/>
      <c r="F59" s="67">
        <f t="shared" si="2"/>
        <v>0</v>
      </c>
      <c r="G59" s="125">
        <v>25</v>
      </c>
    </row>
    <row r="60" spans="1:7" ht="13.5" thickBot="1">
      <c r="A60" s="143"/>
      <c r="B60" s="149"/>
      <c r="C60" s="118" t="s">
        <v>156</v>
      </c>
      <c r="D60" s="146" t="s">
        <v>79</v>
      </c>
      <c r="E60" s="147"/>
      <c r="F60" s="130">
        <f>F59</f>
        <v>0</v>
      </c>
      <c r="G60" s="132">
        <v>25</v>
      </c>
    </row>
    <row r="61" spans="1:7" ht="13.5" thickBot="1">
      <c r="A61" s="144"/>
      <c r="B61" s="117"/>
      <c r="C61" s="126"/>
      <c r="D61" s="145" t="s">
        <v>78</v>
      </c>
      <c r="E61" s="145"/>
      <c r="F61" s="136">
        <f>SUM(F60,F58,F56,F53)</f>
        <v>0</v>
      </c>
      <c r="G61" s="135">
        <v>100</v>
      </c>
    </row>
    <row r="63" spans="1:7">
      <c r="D63" s="16"/>
      <c r="E63" s="81"/>
      <c r="F63" s="15"/>
      <c r="G63" s="16"/>
    </row>
  </sheetData>
  <sheetProtection sheet="1" objects="1" scenarios="1"/>
  <mergeCells count="30">
    <mergeCell ref="D40:E40"/>
    <mergeCell ref="D48:E48"/>
    <mergeCell ref="B10:B17"/>
    <mergeCell ref="D3:E3"/>
    <mergeCell ref="F3:G3"/>
    <mergeCell ref="A2:G2"/>
    <mergeCell ref="D49:E49"/>
    <mergeCell ref="A5:A25"/>
    <mergeCell ref="B41:B48"/>
    <mergeCell ref="B28:B33"/>
    <mergeCell ref="B34:B40"/>
    <mergeCell ref="B18:B25"/>
    <mergeCell ref="B5:B9"/>
    <mergeCell ref="C4:D4"/>
    <mergeCell ref="A28:A49"/>
    <mergeCell ref="D25:E25"/>
    <mergeCell ref="D17:E17"/>
    <mergeCell ref="D9:E9"/>
    <mergeCell ref="D26:E26"/>
    <mergeCell ref="D33:E33"/>
    <mergeCell ref="A51:A61"/>
    <mergeCell ref="D61:E61"/>
    <mergeCell ref="D60:E60"/>
    <mergeCell ref="B59:B60"/>
    <mergeCell ref="B57:B58"/>
    <mergeCell ref="D58:E58"/>
    <mergeCell ref="D56:E56"/>
    <mergeCell ref="D53:E53"/>
    <mergeCell ref="B51:B53"/>
    <mergeCell ref="B54:B56"/>
  </mergeCells>
  <phoneticPr fontId="0" type="noConversion"/>
  <pageMargins left="0.39370078740157483" right="0.39370078740157483" top="0.59055118110236227" bottom="0.59055118110236227" header="0.51181102362204722" footer="0.51181102362204722"/>
  <pageSetup paperSize="9" scale="75" orientation="portrait" r:id="rId1"/>
  <headerFooter alignWithMargins="0">
    <oddHeader>&amp;CClasseur Enquête scores resultats IDEA version 3</oddHeader>
    <oddFooter>&amp;C&amp;"Arial,Italique"&amp;8www.idea.portea.fr</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P49"/>
  <sheetViews>
    <sheetView zoomScale="75" zoomScaleNormal="75" workbookViewId="0">
      <selection activeCell="C4" sqref="C4"/>
    </sheetView>
  </sheetViews>
  <sheetFormatPr baseColWidth="10" defaultRowHeight="12.75"/>
  <cols>
    <col min="2" max="2" width="10" customWidth="1"/>
    <col min="3" max="4" width="9.85546875" customWidth="1"/>
    <col min="5" max="5" width="11.7109375" customWidth="1"/>
    <col min="6" max="6" width="13" customWidth="1"/>
    <col min="7" max="7" width="11.28515625" customWidth="1"/>
    <col min="8" max="8" width="9" customWidth="1"/>
    <col min="15" max="15" width="12.28515625" customWidth="1"/>
    <col min="16" max="16" width="13.140625" customWidth="1"/>
  </cols>
  <sheetData>
    <row r="1" spans="1:16" ht="18">
      <c r="A1" s="197"/>
      <c r="B1" s="197"/>
      <c r="C1" s="197"/>
      <c r="D1" s="197"/>
      <c r="E1" s="197"/>
      <c r="F1" s="197"/>
      <c r="G1" s="197"/>
      <c r="H1" s="197"/>
      <c r="I1" s="197"/>
      <c r="J1" s="197"/>
      <c r="K1" s="197"/>
      <c r="L1" s="197"/>
      <c r="M1" s="197"/>
      <c r="N1" s="197"/>
      <c r="O1" s="197"/>
      <c r="P1" s="197"/>
    </row>
    <row r="9" spans="1:16" ht="24.75" customHeight="1"/>
    <row r="10" spans="1:16" ht="13.5" customHeight="1" thickBot="1">
      <c r="A10" s="191" t="s">
        <v>110</v>
      </c>
      <c r="B10" s="191"/>
      <c r="C10" s="191"/>
      <c r="D10" s="191"/>
      <c r="E10" s="191"/>
      <c r="F10" s="191"/>
      <c r="G10" s="191"/>
      <c r="H10" s="191"/>
    </row>
    <row r="11" spans="1:16" ht="33.75" customHeight="1" thickBot="1">
      <c r="A11" s="140" t="s">
        <v>107</v>
      </c>
      <c r="B11" s="140" t="s">
        <v>108</v>
      </c>
      <c r="C11" s="140" t="s">
        <v>167</v>
      </c>
      <c r="D11" s="72" t="s">
        <v>111</v>
      </c>
      <c r="E11" s="44"/>
    </row>
    <row r="12" spans="1:16">
      <c r="A12" s="58"/>
      <c r="B12" s="59"/>
      <c r="C12" s="76"/>
      <c r="D12" s="60"/>
      <c r="E12" s="44"/>
    </row>
    <row r="13" spans="1:16">
      <c r="A13" s="61"/>
      <c r="B13" s="62"/>
      <c r="C13" s="77"/>
      <c r="D13" s="63"/>
      <c r="E13" s="44"/>
    </row>
    <row r="14" spans="1:16">
      <c r="A14" s="61"/>
      <c r="B14" s="62"/>
      <c r="C14" s="77"/>
      <c r="D14" s="63"/>
      <c r="E14" s="44"/>
    </row>
    <row r="15" spans="1:16" ht="13.5">
      <c r="A15" s="61"/>
      <c r="B15" s="62"/>
      <c r="C15" s="77"/>
      <c r="D15" s="73"/>
      <c r="E15" s="44"/>
    </row>
    <row r="16" spans="1:16" ht="13.5">
      <c r="A16" s="61"/>
      <c r="B16" s="62"/>
      <c r="C16" s="77"/>
      <c r="D16" s="74"/>
      <c r="E16" s="44"/>
    </row>
    <row r="17" spans="1:16" ht="13.5">
      <c r="A17" s="61"/>
      <c r="B17" s="62"/>
      <c r="C17" s="77"/>
      <c r="D17" s="74"/>
      <c r="E17" s="44"/>
    </row>
    <row r="18" spans="1:16" ht="13.5">
      <c r="A18" s="61"/>
      <c r="B18" s="62"/>
      <c r="C18" s="77"/>
      <c r="D18" s="74"/>
      <c r="E18" s="44"/>
    </row>
    <row r="19" spans="1:16" ht="13.5">
      <c r="A19" s="61"/>
      <c r="B19" s="62"/>
      <c r="C19" s="77"/>
      <c r="D19" s="74"/>
      <c r="E19" s="44"/>
    </row>
    <row r="20" spans="1:16" ht="15" customHeight="1" thickBot="1">
      <c r="A20" s="61"/>
      <c r="B20" s="62"/>
      <c r="C20" s="78"/>
      <c r="D20" s="75"/>
      <c r="E20" s="44"/>
    </row>
    <row r="21" spans="1:16" ht="14.25">
      <c r="A21" s="52" t="s">
        <v>121</v>
      </c>
      <c r="B21" s="45">
        <f>SUM(B12:B20)</f>
        <v>0</v>
      </c>
      <c r="C21" s="54"/>
      <c r="D21" s="46"/>
      <c r="E21" s="44"/>
    </row>
    <row r="22" spans="1:16" ht="14.25">
      <c r="A22" s="52" t="s">
        <v>166</v>
      </c>
      <c r="B22" s="45"/>
      <c r="C22" s="54"/>
      <c r="D22" s="46"/>
      <c r="E22" s="44"/>
    </row>
    <row r="23" spans="1:16" ht="13.5">
      <c r="A23" s="51" t="s">
        <v>109</v>
      </c>
      <c r="B23" s="62"/>
      <c r="C23" s="55"/>
      <c r="D23" s="46"/>
      <c r="E23" s="44"/>
      <c r="I23" s="170" t="s">
        <v>119</v>
      </c>
      <c r="J23" s="170"/>
      <c r="K23" s="170"/>
      <c r="L23" s="170"/>
      <c r="M23" s="170"/>
      <c r="N23" s="170"/>
      <c r="O23" s="170"/>
      <c r="P23" s="170"/>
    </row>
    <row r="24" spans="1:16" ht="14.25" thickBot="1">
      <c r="A24" s="53" t="s">
        <v>106</v>
      </c>
      <c r="B24" s="47">
        <f>B21-SUM(D12:D20)</f>
        <v>0</v>
      </c>
      <c r="C24" s="56"/>
      <c r="D24" s="46"/>
      <c r="E24" s="44"/>
    </row>
    <row r="25" spans="1:16" ht="3.75" customHeight="1"/>
    <row r="26" spans="1:16" ht="13.5" thickBot="1">
      <c r="A26" s="192" t="s">
        <v>105</v>
      </c>
      <c r="B26" s="192"/>
      <c r="C26" s="192"/>
      <c r="D26" s="192"/>
      <c r="E26" s="192"/>
      <c r="F26" s="192"/>
      <c r="G26" s="192"/>
      <c r="H26" s="192"/>
    </row>
    <row r="27" spans="1:16" ht="27.75" customHeight="1" thickBot="1">
      <c r="A27" s="195" t="s">
        <v>112</v>
      </c>
      <c r="B27" s="196"/>
      <c r="C27" s="195" t="s">
        <v>114</v>
      </c>
      <c r="D27" s="198"/>
      <c r="E27" s="196"/>
      <c r="F27" s="72" t="s">
        <v>164</v>
      </c>
      <c r="G27" s="193" t="s">
        <v>113</v>
      </c>
      <c r="H27" s="194"/>
    </row>
    <row r="28" spans="1:16" ht="22.5" customHeight="1">
      <c r="A28" s="176"/>
      <c r="B28" s="177"/>
      <c r="C28" s="199"/>
      <c r="D28" s="200"/>
      <c r="E28" s="201"/>
      <c r="F28" s="64"/>
      <c r="G28" s="202"/>
      <c r="H28" s="203"/>
    </row>
    <row r="29" spans="1:16" ht="25.5" customHeight="1">
      <c r="A29" s="181"/>
      <c r="B29" s="182"/>
      <c r="C29" s="183"/>
      <c r="D29" s="184"/>
      <c r="E29" s="185"/>
      <c r="F29" s="65"/>
      <c r="G29" s="181"/>
      <c r="H29" s="182"/>
    </row>
    <row r="30" spans="1:16" ht="23.45" customHeight="1">
      <c r="A30" s="181"/>
      <c r="B30" s="182"/>
      <c r="C30" s="183"/>
      <c r="D30" s="184"/>
      <c r="E30" s="185"/>
      <c r="F30" s="65"/>
      <c r="G30" s="181"/>
      <c r="H30" s="182"/>
    </row>
    <row r="31" spans="1:16" ht="33" customHeight="1">
      <c r="A31" s="181"/>
      <c r="B31" s="182"/>
      <c r="C31" s="183"/>
      <c r="D31" s="184"/>
      <c r="E31" s="185"/>
      <c r="F31" s="65"/>
      <c r="G31" s="181"/>
      <c r="H31" s="182"/>
    </row>
    <row r="32" spans="1:16" ht="19.7" customHeight="1">
      <c r="A32" s="181"/>
      <c r="B32" s="182"/>
      <c r="C32" s="183"/>
      <c r="D32" s="184"/>
      <c r="E32" s="185"/>
      <c r="F32" s="65"/>
      <c r="G32" s="181"/>
      <c r="H32" s="182"/>
    </row>
    <row r="33" spans="1:16" ht="21.75" customHeight="1">
      <c r="A33" s="178"/>
      <c r="B33" s="179"/>
      <c r="C33" s="183"/>
      <c r="D33" s="184"/>
      <c r="E33" s="185"/>
      <c r="F33" s="65"/>
      <c r="G33" s="181"/>
      <c r="H33" s="182"/>
    </row>
    <row r="34" spans="1:16" ht="4.5" customHeight="1">
      <c r="A34" s="48"/>
      <c r="B34" s="48"/>
      <c r="C34" s="48"/>
      <c r="D34" s="49"/>
      <c r="E34" s="49"/>
      <c r="F34" s="49"/>
      <c r="G34" s="49"/>
      <c r="H34" s="49"/>
    </row>
    <row r="35" spans="1:16" ht="14.25" customHeight="1" thickBot="1">
      <c r="A35" s="188" t="s">
        <v>115</v>
      </c>
      <c r="B35" s="188"/>
      <c r="C35" s="188"/>
      <c r="D35" s="180"/>
      <c r="E35" s="180" t="s">
        <v>122</v>
      </c>
      <c r="F35" s="180"/>
      <c r="G35" s="180"/>
      <c r="H35" s="180"/>
    </row>
    <row r="36" spans="1:16" ht="14.25" customHeight="1">
      <c r="A36" s="172" t="s">
        <v>118</v>
      </c>
      <c r="B36" s="173"/>
      <c r="C36" s="68"/>
      <c r="D36" s="44"/>
      <c r="E36" s="50"/>
      <c r="F36" s="50"/>
      <c r="G36" s="50"/>
      <c r="H36" s="50"/>
    </row>
    <row r="37" spans="1:16" ht="13.5">
      <c r="A37" s="174" t="s">
        <v>116</v>
      </c>
      <c r="B37" s="175"/>
      <c r="C37" s="69"/>
      <c r="D37" s="44"/>
      <c r="E37" s="50"/>
      <c r="F37" s="50"/>
      <c r="G37" s="50"/>
      <c r="H37" s="50"/>
      <c r="I37" s="170" t="s">
        <v>120</v>
      </c>
      <c r="J37" s="171"/>
      <c r="K37" s="171"/>
      <c r="L37" s="171"/>
      <c r="M37" s="171"/>
      <c r="N37" s="171"/>
      <c r="O37" s="171"/>
      <c r="P37" s="171"/>
    </row>
    <row r="38" spans="1:16" ht="24.75" customHeight="1">
      <c r="A38" s="189" t="s">
        <v>123</v>
      </c>
      <c r="B38" s="190"/>
      <c r="C38" s="70"/>
      <c r="D38" s="44"/>
      <c r="E38" s="50"/>
      <c r="F38" s="50"/>
      <c r="G38" s="50"/>
      <c r="H38" s="50"/>
    </row>
    <row r="39" spans="1:16" ht="14.25" thickBot="1">
      <c r="A39" s="186" t="s">
        <v>117</v>
      </c>
      <c r="B39" s="187"/>
      <c r="C39" s="71"/>
      <c r="D39" s="44"/>
      <c r="E39" s="50"/>
      <c r="F39" s="50"/>
      <c r="G39" s="50"/>
      <c r="H39" s="50"/>
    </row>
    <row r="40" spans="1:16" ht="3" customHeight="1">
      <c r="A40" s="50"/>
      <c r="B40" s="50"/>
      <c r="C40" s="50"/>
      <c r="D40" s="50"/>
      <c r="E40" s="50"/>
      <c r="F40" s="50"/>
      <c r="G40" s="50"/>
      <c r="H40" s="50"/>
    </row>
    <row r="48" spans="1:16" ht="63.2" customHeight="1"/>
    <row r="49" ht="3" customHeight="1"/>
  </sheetData>
  <sheetProtection sheet="1" objects="1" scenarios="1" formatCells="0" insertRows="0" deleteRows="0"/>
  <mergeCells count="33">
    <mergeCell ref="A1:H1"/>
    <mergeCell ref="I1:P1"/>
    <mergeCell ref="C27:E27"/>
    <mergeCell ref="C28:E28"/>
    <mergeCell ref="I23:P23"/>
    <mergeCell ref="G28:H28"/>
    <mergeCell ref="A39:B39"/>
    <mergeCell ref="A35:D35"/>
    <mergeCell ref="A38:B38"/>
    <mergeCell ref="A10:H10"/>
    <mergeCell ref="A26:H26"/>
    <mergeCell ref="G27:H27"/>
    <mergeCell ref="A27:B27"/>
    <mergeCell ref="C31:E31"/>
    <mergeCell ref="A29:B29"/>
    <mergeCell ref="A31:B31"/>
    <mergeCell ref="C29:E29"/>
    <mergeCell ref="C30:E30"/>
    <mergeCell ref="G29:H29"/>
    <mergeCell ref="G32:H32"/>
    <mergeCell ref="G33:H33"/>
    <mergeCell ref="C32:E32"/>
    <mergeCell ref="I37:P37"/>
    <mergeCell ref="A36:B36"/>
    <mergeCell ref="A37:B37"/>
    <mergeCell ref="A28:B28"/>
    <mergeCell ref="A33:B33"/>
    <mergeCell ref="E35:H35"/>
    <mergeCell ref="A32:B32"/>
    <mergeCell ref="A30:B30"/>
    <mergeCell ref="G30:H30"/>
    <mergeCell ref="G31:H31"/>
    <mergeCell ref="C33:E33"/>
  </mergeCells>
  <phoneticPr fontId="9" type="noConversion"/>
  <pageMargins left="0.55118110236220474" right="0.48" top="0.59055118110236227" bottom="0.56999999999999995" header="0.33" footer="0.35433070866141736"/>
  <pageSetup paperSize="9" fitToWidth="2" orientation="portrait" r:id="rId1"/>
  <headerFooter alignWithMargins="0">
    <oddHeader>&amp;CFiche exploitation du diagnostic de durabilité IDEA (Version 3)</oddHeader>
    <oddFooter>&amp;C&amp;"Arial,Italique"www.idea.portea.fr</oddFooter>
  </headerFooter>
  <drawing r:id="rId2"/>
</worksheet>
</file>

<file path=xl/worksheets/sheet4.xml><?xml version="1.0" encoding="utf-8"?>
<worksheet xmlns="http://schemas.openxmlformats.org/spreadsheetml/2006/main" xmlns:r="http://schemas.openxmlformats.org/officeDocument/2006/relationships">
  <dimension ref="A1:K1"/>
  <sheetViews>
    <sheetView workbookViewId="0">
      <selection activeCell="L10" sqref="L10"/>
    </sheetView>
  </sheetViews>
  <sheetFormatPr baseColWidth="10" defaultRowHeight="12.75"/>
  <sheetData>
    <row r="1" spans="1:11" ht="23.25">
      <c r="A1" s="204" t="s">
        <v>132</v>
      </c>
      <c r="B1" s="204"/>
      <c r="C1" s="204"/>
      <c r="D1" s="204"/>
      <c r="E1" s="204"/>
      <c r="F1" s="204"/>
      <c r="G1" s="204"/>
      <c r="H1" s="204"/>
      <c r="I1" s="204"/>
      <c r="J1" s="204"/>
      <c r="K1" s="204"/>
    </row>
  </sheetData>
  <mergeCells count="1">
    <mergeCell ref="A1:K1"/>
  </mergeCells>
  <phoneticPr fontId="9"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E8"/>
  <sheetViews>
    <sheetView zoomScale="75" workbookViewId="0">
      <selection activeCell="G7" sqref="G7"/>
    </sheetView>
  </sheetViews>
  <sheetFormatPr baseColWidth="10" defaultRowHeight="12.75"/>
  <cols>
    <col min="1" max="1" width="17.85546875" customWidth="1"/>
    <col min="2" max="2" width="21.85546875" bestFit="1" customWidth="1"/>
  </cols>
  <sheetData>
    <row r="1" spans="1:5" ht="66" customHeight="1">
      <c r="A1" s="205" t="s">
        <v>72</v>
      </c>
      <c r="B1" s="205"/>
      <c r="C1" s="205"/>
      <c r="D1" s="205"/>
      <c r="E1" s="205"/>
    </row>
    <row r="2" spans="1:5">
      <c r="B2" s="206" t="s">
        <v>165</v>
      </c>
      <c r="C2" s="206"/>
      <c r="D2" s="206"/>
    </row>
    <row r="4" spans="1:5" ht="25.5">
      <c r="B4" s="30" t="s">
        <v>86</v>
      </c>
      <c r="C4" s="30" t="s">
        <v>85</v>
      </c>
      <c r="D4" s="29" t="s">
        <v>81</v>
      </c>
    </row>
    <row r="5" spans="1:5">
      <c r="B5" s="5" t="s">
        <v>87</v>
      </c>
      <c r="C5" s="18">
        <v>0</v>
      </c>
      <c r="D5" s="26">
        <v>100</v>
      </c>
      <c r="E5" s="66">
        <f>C8</f>
        <v>0</v>
      </c>
    </row>
    <row r="6" spans="1:5">
      <c r="B6" s="6" t="s">
        <v>88</v>
      </c>
      <c r="C6" s="31">
        <f>socioterritoriale</f>
        <v>0</v>
      </c>
      <c r="D6" s="27">
        <v>100</v>
      </c>
      <c r="E6" s="66">
        <f>C8</f>
        <v>0</v>
      </c>
    </row>
    <row r="7" spans="1:5">
      <c r="B7" s="7" t="s">
        <v>89</v>
      </c>
      <c r="C7" s="32">
        <f>economique</f>
        <v>0</v>
      </c>
      <c r="D7" s="28">
        <v>100</v>
      </c>
      <c r="E7" s="66">
        <f>C8</f>
        <v>0</v>
      </c>
    </row>
    <row r="8" spans="1:5">
      <c r="B8" s="57" t="s">
        <v>124</v>
      </c>
      <c r="C8" s="4">
        <f>MIN(C5:C7)</f>
        <v>0</v>
      </c>
    </row>
  </sheetData>
  <mergeCells count="2">
    <mergeCell ref="A1:E1"/>
    <mergeCell ref="B2:D2"/>
  </mergeCells>
  <phoneticPr fontId="0" type="noConversion"/>
  <pageMargins left="0.78740157499999996" right="0.78740157499999996" top="0.984251969" bottom="0.984251969" header="0.4921259845" footer="0.4921259845"/>
  <pageSetup paperSize="9" orientation="portrait" r:id="rId1"/>
  <headerFooter alignWithMargins="0">
    <oddFooter>&amp;C&amp;"Arial,Italique"&amp;8PNADDD 2003-2006 classeur IDEA enquête scores résultats</oddFooter>
  </headerFooter>
  <drawing r:id="rId2"/>
</worksheet>
</file>

<file path=xl/worksheets/sheet6.xml><?xml version="1.0" encoding="utf-8"?>
<worksheet xmlns="http://schemas.openxmlformats.org/spreadsheetml/2006/main" xmlns:r="http://schemas.openxmlformats.org/officeDocument/2006/relationships">
  <dimension ref="A1:L14"/>
  <sheetViews>
    <sheetView zoomScale="75" workbookViewId="0">
      <selection activeCell="C13" sqref="C13"/>
    </sheetView>
  </sheetViews>
  <sheetFormatPr baseColWidth="10" defaultRowHeight="12.75"/>
  <cols>
    <col min="1" max="1" width="6.42578125" customWidth="1"/>
    <col min="2" max="2" width="31.5703125" bestFit="1" customWidth="1"/>
    <col min="3" max="3" width="12.28515625" customWidth="1"/>
    <col min="5" max="5" width="13.28515625" customWidth="1"/>
    <col min="6" max="6" width="13" customWidth="1"/>
    <col min="7" max="7" width="6.140625" customWidth="1"/>
    <col min="8" max="8" width="31.5703125" bestFit="1" customWidth="1"/>
  </cols>
  <sheetData>
    <row r="1" spans="1:12" ht="63.75" customHeight="1">
      <c r="A1" s="205" t="s">
        <v>74</v>
      </c>
      <c r="B1" s="205"/>
      <c r="C1" s="205"/>
      <c r="D1" s="205"/>
      <c r="E1" s="205"/>
      <c r="F1" s="205"/>
      <c r="G1" s="205" t="s">
        <v>74</v>
      </c>
      <c r="H1" s="205"/>
      <c r="I1" s="205"/>
      <c r="J1" s="205"/>
      <c r="K1" s="205"/>
      <c r="L1" s="205"/>
    </row>
    <row r="2" spans="1:12">
      <c r="B2" s="206" t="s">
        <v>165</v>
      </c>
      <c r="C2" s="206"/>
      <c r="D2" s="206"/>
      <c r="E2" s="206"/>
      <c r="H2" s="206" t="s">
        <v>165</v>
      </c>
      <c r="I2" s="206"/>
      <c r="J2" s="206"/>
      <c r="K2" s="206"/>
      <c r="L2" s="206"/>
    </row>
    <row r="3" spans="1:12" ht="38.25" customHeight="1">
      <c r="K3" s="207" t="s">
        <v>104</v>
      </c>
      <c r="L3" s="208"/>
    </row>
    <row r="4" spans="1:12">
      <c r="B4" s="33"/>
      <c r="C4" s="34" t="s">
        <v>82</v>
      </c>
      <c r="D4" s="35" t="s">
        <v>81</v>
      </c>
      <c r="H4" s="33"/>
      <c r="I4" s="34" t="s">
        <v>82</v>
      </c>
      <c r="J4" s="35" t="s">
        <v>81</v>
      </c>
      <c r="K4" s="34" t="s">
        <v>82</v>
      </c>
      <c r="L4" s="35" t="s">
        <v>81</v>
      </c>
    </row>
    <row r="5" spans="1:12">
      <c r="B5" s="36" t="s">
        <v>1</v>
      </c>
      <c r="C5" s="36">
        <f>diversite</f>
        <v>0</v>
      </c>
      <c r="D5" s="37">
        <v>33</v>
      </c>
      <c r="H5" s="36" t="s">
        <v>1</v>
      </c>
      <c r="I5" s="36">
        <f>diversite</f>
        <v>0</v>
      </c>
      <c r="J5" s="8">
        <v>33</v>
      </c>
      <c r="K5" s="43">
        <f>I5/J5*100</f>
        <v>0</v>
      </c>
      <c r="L5" s="3">
        <v>100</v>
      </c>
    </row>
    <row r="6" spans="1:12">
      <c r="B6" s="38" t="s">
        <v>73</v>
      </c>
      <c r="C6" s="38">
        <f>orgaespace</f>
        <v>0</v>
      </c>
      <c r="D6" s="39">
        <v>33</v>
      </c>
      <c r="H6" s="38" t="s">
        <v>73</v>
      </c>
      <c r="I6" s="38">
        <f>orgaespace</f>
        <v>0</v>
      </c>
      <c r="J6" s="8">
        <v>33</v>
      </c>
      <c r="K6" s="43">
        <f t="shared" ref="K6:K14" si="0">I6/J6*100</f>
        <v>0</v>
      </c>
      <c r="L6" s="3">
        <v>100</v>
      </c>
    </row>
    <row r="7" spans="1:12">
      <c r="B7" s="40" t="s">
        <v>17</v>
      </c>
      <c r="C7" s="40">
        <f>pratiqueagricole</f>
        <v>0</v>
      </c>
      <c r="D7" s="41">
        <v>34</v>
      </c>
      <c r="H7" s="40" t="s">
        <v>17</v>
      </c>
      <c r="I7" s="40">
        <f>pratiqueagricole</f>
        <v>0</v>
      </c>
      <c r="J7" s="8">
        <v>34</v>
      </c>
      <c r="K7" s="43">
        <f t="shared" si="0"/>
        <v>0</v>
      </c>
      <c r="L7" s="3">
        <v>100</v>
      </c>
    </row>
    <row r="8" spans="1:12">
      <c r="B8" s="36" t="s">
        <v>28</v>
      </c>
      <c r="C8" s="36">
        <f>qualprod</f>
        <v>0</v>
      </c>
      <c r="D8" s="37">
        <v>33</v>
      </c>
      <c r="H8" s="36" t="s">
        <v>28</v>
      </c>
      <c r="I8" s="36">
        <f>qualprod</f>
        <v>0</v>
      </c>
      <c r="J8" s="8">
        <v>33</v>
      </c>
      <c r="K8" s="43">
        <f t="shared" si="0"/>
        <v>0</v>
      </c>
      <c r="L8" s="3">
        <v>100</v>
      </c>
    </row>
    <row r="9" spans="1:12">
      <c r="B9" s="38" t="s">
        <v>35</v>
      </c>
      <c r="C9" s="38">
        <f>emploiservice</f>
        <v>0</v>
      </c>
      <c r="D9" s="39">
        <v>33</v>
      </c>
      <c r="H9" s="38" t="s">
        <v>35</v>
      </c>
      <c r="I9" s="38">
        <f>emploiservice</f>
        <v>0</v>
      </c>
      <c r="J9" s="8">
        <v>33</v>
      </c>
      <c r="K9" s="43">
        <f t="shared" si="0"/>
        <v>0</v>
      </c>
      <c r="L9" s="3">
        <v>100</v>
      </c>
    </row>
    <row r="10" spans="1:12">
      <c r="B10" s="40" t="s">
        <v>43</v>
      </c>
      <c r="C10" s="40">
        <f>ethiquedevhumain</f>
        <v>0</v>
      </c>
      <c r="D10" s="41">
        <v>34</v>
      </c>
      <c r="H10" s="40" t="s">
        <v>43</v>
      </c>
      <c r="I10" s="40">
        <f>ethiquedevhumain</f>
        <v>0</v>
      </c>
      <c r="J10" s="8">
        <v>34</v>
      </c>
      <c r="K10" s="43">
        <f t="shared" si="0"/>
        <v>0</v>
      </c>
      <c r="L10" s="3">
        <v>100</v>
      </c>
    </row>
    <row r="11" spans="1:12">
      <c r="B11" s="36" t="s">
        <v>54</v>
      </c>
      <c r="C11" s="36">
        <f>viabilite</f>
        <v>0</v>
      </c>
      <c r="D11" s="37">
        <v>30</v>
      </c>
      <c r="H11" s="36" t="s">
        <v>54</v>
      </c>
      <c r="I11" s="36">
        <f>viabilite</f>
        <v>0</v>
      </c>
      <c r="J11" s="8">
        <v>30</v>
      </c>
      <c r="K11" s="43">
        <f t="shared" si="0"/>
        <v>0</v>
      </c>
      <c r="L11" s="3">
        <v>100</v>
      </c>
    </row>
    <row r="12" spans="1:12">
      <c r="B12" s="38" t="s">
        <v>58</v>
      </c>
      <c r="C12" s="38">
        <f>independance</f>
        <v>0</v>
      </c>
      <c r="D12" s="39">
        <v>25</v>
      </c>
      <c r="H12" s="38" t="s">
        <v>58</v>
      </c>
      <c r="I12" s="38">
        <f>independance</f>
        <v>0</v>
      </c>
      <c r="J12" s="8">
        <v>25</v>
      </c>
      <c r="K12" s="43">
        <f t="shared" si="0"/>
        <v>0</v>
      </c>
      <c r="L12" s="3">
        <v>100</v>
      </c>
    </row>
    <row r="13" spans="1:12">
      <c r="B13" s="38" t="s">
        <v>62</v>
      </c>
      <c r="C13" s="38">
        <f>transmissibilite</f>
        <v>0</v>
      </c>
      <c r="D13" s="39">
        <v>20</v>
      </c>
      <c r="H13" s="38" t="s">
        <v>62</v>
      </c>
      <c r="I13" s="38">
        <f>transmissibilite</f>
        <v>0</v>
      </c>
      <c r="J13" s="8">
        <v>20</v>
      </c>
      <c r="K13" s="43">
        <f t="shared" si="0"/>
        <v>0</v>
      </c>
      <c r="L13" s="3">
        <v>100</v>
      </c>
    </row>
    <row r="14" spans="1:12">
      <c r="B14" s="40" t="s">
        <v>64</v>
      </c>
      <c r="C14" s="40">
        <f>efficience</f>
        <v>0</v>
      </c>
      <c r="D14" s="41">
        <v>25</v>
      </c>
      <c r="H14" s="40" t="s">
        <v>64</v>
      </c>
      <c r="I14" s="40">
        <f>efficience</f>
        <v>0</v>
      </c>
      <c r="J14" s="8">
        <v>25</v>
      </c>
      <c r="K14" s="43">
        <f t="shared" si="0"/>
        <v>0</v>
      </c>
      <c r="L14" s="3">
        <v>100</v>
      </c>
    </row>
  </sheetData>
  <sheetProtection sheet="1" objects="1" scenarios="1"/>
  <mergeCells count="5">
    <mergeCell ref="A1:F1"/>
    <mergeCell ref="G1:L1"/>
    <mergeCell ref="K3:L3"/>
    <mergeCell ref="B2:E2"/>
    <mergeCell ref="H2:L2"/>
  </mergeCells>
  <phoneticPr fontId="0" type="noConversion"/>
  <pageMargins left="0.78740157499999996" right="0.78740157499999996" top="0.984251969" bottom="0.984251969" header="0.4921259845" footer="0.4921259845"/>
  <pageSetup paperSize="9" orientation="portrait" r:id="rId1"/>
  <headerFooter alignWithMargins="0">
    <oddFooter>&amp;C&amp;"Arial,Italique"&amp;8PNADDD 2003-2006 classeur IDEA enquête scores résultats</oddFooter>
  </headerFooter>
  <drawing r:id="rId2"/>
</worksheet>
</file>

<file path=xl/worksheets/sheet7.xml><?xml version="1.0" encoding="utf-8"?>
<worksheet xmlns="http://schemas.openxmlformats.org/spreadsheetml/2006/main" xmlns:r="http://schemas.openxmlformats.org/officeDocument/2006/relationships">
  <dimension ref="A1:F14"/>
  <sheetViews>
    <sheetView topLeftCell="A22" workbookViewId="0">
      <selection activeCell="J6" sqref="J6"/>
    </sheetView>
  </sheetViews>
  <sheetFormatPr baseColWidth="10" defaultRowHeight="12.75"/>
  <cols>
    <col min="1" max="1" width="6.42578125" customWidth="1"/>
    <col min="2" max="2" width="31.5703125" bestFit="1" customWidth="1"/>
    <col min="3" max="3" width="12.28515625" customWidth="1"/>
    <col min="5" max="5" width="13.28515625" customWidth="1"/>
  </cols>
  <sheetData>
    <row r="1" spans="1:6" ht="63.75" customHeight="1">
      <c r="A1" s="205" t="s">
        <v>74</v>
      </c>
      <c r="B1" s="205"/>
      <c r="C1" s="205"/>
      <c r="D1" s="205"/>
      <c r="E1" s="205"/>
      <c r="F1" s="205"/>
    </row>
    <row r="2" spans="1:6">
      <c r="B2" s="206" t="s">
        <v>165</v>
      </c>
      <c r="C2" s="206"/>
      <c r="D2" s="206"/>
      <c r="E2" s="206"/>
    </row>
    <row r="3" spans="1:6" ht="38.25" customHeight="1"/>
    <row r="4" spans="1:6" ht="25.5">
      <c r="C4" s="17" t="s">
        <v>82</v>
      </c>
      <c r="D4" s="18" t="s">
        <v>81</v>
      </c>
      <c r="E4" s="25" t="s">
        <v>84</v>
      </c>
    </row>
    <row r="5" spans="1:6">
      <c r="B5" s="5" t="s">
        <v>1</v>
      </c>
      <c r="C5" s="36">
        <f>diversite</f>
        <v>0</v>
      </c>
      <c r="D5" s="19">
        <v>33</v>
      </c>
      <c r="E5" s="22">
        <f>D5-C5</f>
        <v>33</v>
      </c>
    </row>
    <row r="6" spans="1:6">
      <c r="B6" s="6" t="s">
        <v>73</v>
      </c>
      <c r="C6" s="38">
        <f>orgaespace</f>
        <v>0</v>
      </c>
      <c r="D6" s="20">
        <v>33</v>
      </c>
      <c r="E6" s="23">
        <f t="shared" ref="E6:E14" si="0">D6-C6</f>
        <v>33</v>
      </c>
    </row>
    <row r="7" spans="1:6">
      <c r="B7" s="7" t="s">
        <v>17</v>
      </c>
      <c r="C7" s="40">
        <f>pratiqueagricole</f>
        <v>0</v>
      </c>
      <c r="D7" s="21">
        <v>34</v>
      </c>
      <c r="E7" s="24">
        <f t="shared" si="0"/>
        <v>34</v>
      </c>
    </row>
    <row r="8" spans="1:6">
      <c r="B8" s="5" t="s">
        <v>28</v>
      </c>
      <c r="C8" s="36">
        <f>qualprod</f>
        <v>0</v>
      </c>
      <c r="D8" s="19">
        <v>33</v>
      </c>
      <c r="E8" s="22">
        <f t="shared" si="0"/>
        <v>33</v>
      </c>
    </row>
    <row r="9" spans="1:6">
      <c r="B9" s="6" t="s">
        <v>35</v>
      </c>
      <c r="C9" s="38">
        <f>emploiservice</f>
        <v>0</v>
      </c>
      <c r="D9" s="20">
        <v>33</v>
      </c>
      <c r="E9" s="23">
        <f t="shared" si="0"/>
        <v>33</v>
      </c>
    </row>
    <row r="10" spans="1:6">
      <c r="B10" s="7" t="s">
        <v>43</v>
      </c>
      <c r="C10" s="40">
        <f>ethiquedevhumain</f>
        <v>0</v>
      </c>
      <c r="D10" s="21">
        <v>34</v>
      </c>
      <c r="E10" s="24">
        <f t="shared" si="0"/>
        <v>34</v>
      </c>
    </row>
    <row r="11" spans="1:6">
      <c r="B11" s="5" t="s">
        <v>54</v>
      </c>
      <c r="C11" s="36">
        <f>viabilite</f>
        <v>0</v>
      </c>
      <c r="D11" s="19">
        <v>30</v>
      </c>
      <c r="E11" s="22">
        <f t="shared" si="0"/>
        <v>30</v>
      </c>
    </row>
    <row r="12" spans="1:6">
      <c r="B12" s="6" t="s">
        <v>58</v>
      </c>
      <c r="C12" s="38">
        <f>independance</f>
        <v>0</v>
      </c>
      <c r="D12" s="20">
        <v>25</v>
      </c>
      <c r="E12" s="23">
        <f t="shared" si="0"/>
        <v>25</v>
      </c>
    </row>
    <row r="13" spans="1:6">
      <c r="B13" s="6" t="s">
        <v>62</v>
      </c>
      <c r="C13" s="38">
        <f>transmissibilite</f>
        <v>0</v>
      </c>
      <c r="D13" s="20">
        <v>20</v>
      </c>
      <c r="E13" s="23">
        <f t="shared" si="0"/>
        <v>20</v>
      </c>
    </row>
    <row r="14" spans="1:6">
      <c r="B14" s="7" t="s">
        <v>64</v>
      </c>
      <c r="C14" s="40">
        <f>efficience</f>
        <v>0</v>
      </c>
      <c r="D14" s="21">
        <v>25</v>
      </c>
      <c r="E14" s="24">
        <f t="shared" si="0"/>
        <v>25</v>
      </c>
    </row>
  </sheetData>
  <sheetProtection sheet="1" objects="1" scenarios="1"/>
  <mergeCells count="2">
    <mergeCell ref="A1:F1"/>
    <mergeCell ref="B2:E2"/>
  </mergeCells>
  <phoneticPr fontId="0" type="noConversion"/>
  <pageMargins left="0.78740157499999996" right="0.78740157499999996" top="0.984251969" bottom="0.984251969" header="0.4921259845" footer="0.4921259845"/>
  <pageSetup paperSize="9" orientation="portrait" r:id="rId1"/>
  <headerFooter alignWithMargins="0">
    <oddFooter>&amp;C&amp;"Arial,Italique"&amp;8PNADDD 2003-2006 classeur IDEA enquête scores résultats</oddFooter>
  </headerFooter>
  <drawing r:id="rId2"/>
</worksheet>
</file>

<file path=xl/worksheets/sheet8.xml><?xml version="1.0" encoding="utf-8"?>
<worksheet xmlns="http://schemas.openxmlformats.org/spreadsheetml/2006/main" xmlns:r="http://schemas.openxmlformats.org/officeDocument/2006/relationships">
  <dimension ref="A1:H55"/>
  <sheetViews>
    <sheetView zoomScale="110" zoomScaleNormal="110" workbookViewId="0">
      <selection activeCell="G241" sqref="G241"/>
    </sheetView>
  </sheetViews>
  <sheetFormatPr baseColWidth="10" defaultRowHeight="12.75"/>
  <cols>
    <col min="1" max="1" width="31.85546875" customWidth="1"/>
    <col min="6" max="6" width="7.85546875" customWidth="1"/>
  </cols>
  <sheetData>
    <row r="1" spans="1:8">
      <c r="A1" s="4" t="s">
        <v>77</v>
      </c>
      <c r="H1" t="s">
        <v>165</v>
      </c>
    </row>
    <row r="3" spans="1:8" ht="33.75">
      <c r="A3" s="4" t="s">
        <v>69</v>
      </c>
      <c r="B3" s="2" t="s">
        <v>76</v>
      </c>
      <c r="C3" s="2" t="s">
        <v>75</v>
      </c>
      <c r="D3" s="1" t="s">
        <v>83</v>
      </c>
    </row>
    <row r="4" spans="1:8">
      <c r="A4" s="12" t="str">
        <f>'Enregistrement Scores'!C5</f>
        <v>Diversité des cultures annuelles et temporaires</v>
      </c>
      <c r="B4" s="12">
        <f>'Enregistrement Scores'!F5</f>
        <v>0</v>
      </c>
      <c r="C4" s="12">
        <f>'Enregistrement Scores'!G5</f>
        <v>14</v>
      </c>
      <c r="D4" s="9">
        <f>C4-B4</f>
        <v>14</v>
      </c>
    </row>
    <row r="5" spans="1:8">
      <c r="A5" s="12" t="str">
        <f>'Enregistrement Scores'!C6</f>
        <v>Diversité des cultures pérennes</v>
      </c>
      <c r="B5" s="12">
        <f>'Enregistrement Scores'!F6</f>
        <v>0</v>
      </c>
      <c r="C5" s="12">
        <f>'Enregistrement Scores'!G6</f>
        <v>14</v>
      </c>
      <c r="D5" s="9">
        <f t="shared" ref="D5:D47" si="0">C5-B5</f>
        <v>14</v>
      </c>
    </row>
    <row r="6" spans="1:8">
      <c r="A6" s="12" t="str">
        <f>'Enregistrement Scores'!C7</f>
        <v>Diversité animale</v>
      </c>
      <c r="B6" s="12">
        <f>'Enregistrement Scores'!F7</f>
        <v>0</v>
      </c>
      <c r="C6" s="12">
        <f>'Enregistrement Scores'!G7</f>
        <v>14</v>
      </c>
      <c r="D6" s="9">
        <f t="shared" si="0"/>
        <v>14</v>
      </c>
    </row>
    <row r="7" spans="1:8">
      <c r="A7" s="12" t="str">
        <f>'Enregistrement Scores'!C8</f>
        <v>Valorisation et conservation du patrimoine génetique</v>
      </c>
      <c r="B7" s="12">
        <f>'Enregistrement Scores'!F8</f>
        <v>0</v>
      </c>
      <c r="C7" s="12">
        <f>'Enregistrement Scores'!G8</f>
        <v>6</v>
      </c>
      <c r="D7" s="9">
        <f t="shared" si="0"/>
        <v>6</v>
      </c>
    </row>
    <row r="8" spans="1:8">
      <c r="A8" s="12" t="str">
        <f>'Enregistrement Scores'!C10</f>
        <v>Assolement</v>
      </c>
      <c r="B8" s="12">
        <f>'Enregistrement Scores'!F10</f>
        <v>0</v>
      </c>
      <c r="C8" s="12">
        <f>'Enregistrement Scores'!G10</f>
        <v>8</v>
      </c>
      <c r="D8" s="9">
        <f t="shared" si="0"/>
        <v>8</v>
      </c>
    </row>
    <row r="9" spans="1:8">
      <c r="A9" s="12" t="str">
        <f>'Enregistrement Scores'!C11</f>
        <v>Dimension des parcelles</v>
      </c>
      <c r="B9" s="12">
        <f>'Enregistrement Scores'!F11</f>
        <v>0</v>
      </c>
      <c r="C9" s="12">
        <f>'Enregistrement Scores'!G11</f>
        <v>6</v>
      </c>
      <c r="D9" s="9">
        <f t="shared" si="0"/>
        <v>6</v>
      </c>
    </row>
    <row r="10" spans="1:8">
      <c r="A10" s="12" t="str">
        <f>'Enregistrement Scores'!C12</f>
        <v>Gestion des matières organiques</v>
      </c>
      <c r="B10" s="12">
        <f>'Enregistrement Scores'!F12</f>
        <v>0</v>
      </c>
      <c r="C10" s="12">
        <f>'Enregistrement Scores'!G12</f>
        <v>5</v>
      </c>
      <c r="D10" s="9">
        <f t="shared" si="0"/>
        <v>5</v>
      </c>
    </row>
    <row r="11" spans="1:8">
      <c r="A11" s="12" t="str">
        <f>'Enregistrement Scores'!C13</f>
        <v>Zones de régulation écologique</v>
      </c>
      <c r="B11" s="12">
        <f>'Enregistrement Scores'!F13</f>
        <v>0</v>
      </c>
      <c r="C11" s="12">
        <f>'Enregistrement Scores'!G13</f>
        <v>12</v>
      </c>
      <c r="D11" s="9">
        <f t="shared" si="0"/>
        <v>12</v>
      </c>
    </row>
    <row r="12" spans="1:8">
      <c r="A12" s="12" t="str">
        <f>'Enregistrement Scores'!C14</f>
        <v>Contribution aux enjeux environnementaux du territoire</v>
      </c>
      <c r="B12" s="12">
        <f>'Enregistrement Scores'!F14</f>
        <v>0</v>
      </c>
      <c r="C12" s="12">
        <f>'Enregistrement Scores'!G14</f>
        <v>4</v>
      </c>
      <c r="D12" s="9">
        <f t="shared" si="0"/>
        <v>4</v>
      </c>
    </row>
    <row r="13" spans="1:8">
      <c r="A13" s="12" t="str">
        <f>'Enregistrement Scores'!C15</f>
        <v>Valorisation de l'espace</v>
      </c>
      <c r="B13" s="12">
        <f>'Enregistrement Scores'!F15</f>
        <v>0</v>
      </c>
      <c r="C13" s="12">
        <f>'Enregistrement Scores'!G15</f>
        <v>5</v>
      </c>
      <c r="D13" s="9">
        <f t="shared" si="0"/>
        <v>5</v>
      </c>
    </row>
    <row r="14" spans="1:8">
      <c r="A14" s="12" t="str">
        <f>'Enregistrement Scores'!C16</f>
        <v>Gestion des surfaces fourragères</v>
      </c>
      <c r="B14" s="12">
        <f>'Enregistrement Scores'!F16</f>
        <v>0</v>
      </c>
      <c r="C14" s="12">
        <f>'Enregistrement Scores'!G16</f>
        <v>3</v>
      </c>
      <c r="D14" s="9">
        <f t="shared" si="0"/>
        <v>3</v>
      </c>
    </row>
    <row r="15" spans="1:8">
      <c r="A15" s="12" t="str">
        <f>'Enregistrement Scores'!C18</f>
        <v>Fertilisation</v>
      </c>
      <c r="B15" s="12">
        <f>'Enregistrement Scores'!F18</f>
        <v>0</v>
      </c>
      <c r="C15" s="12">
        <f>'Enregistrement Scores'!G18</f>
        <v>8</v>
      </c>
      <c r="D15" s="9">
        <f t="shared" si="0"/>
        <v>8</v>
      </c>
    </row>
    <row r="16" spans="1:8">
      <c r="A16" s="12" t="str">
        <f>'Enregistrement Scores'!C19</f>
        <v>Effluents organiques liquides</v>
      </c>
      <c r="B16" s="12">
        <f>'Enregistrement Scores'!F19</f>
        <v>0</v>
      </c>
      <c r="C16" s="12">
        <f>'Enregistrement Scores'!G19</f>
        <v>3</v>
      </c>
      <c r="D16" s="9">
        <f t="shared" si="0"/>
        <v>3</v>
      </c>
    </row>
    <row r="17" spans="1:4">
      <c r="A17" s="12" t="str">
        <f>'Enregistrement Scores'!C20</f>
        <v xml:space="preserve">Pesticides </v>
      </c>
      <c r="B17" s="12">
        <f>'Enregistrement Scores'!F20</f>
        <v>0</v>
      </c>
      <c r="C17" s="12">
        <f>'Enregistrement Scores'!G20</f>
        <v>13</v>
      </c>
      <c r="D17" s="9">
        <f t="shared" si="0"/>
        <v>13</v>
      </c>
    </row>
    <row r="18" spans="1:4">
      <c r="A18" s="12" t="str">
        <f>'Enregistrement Scores'!C21</f>
        <v>Traitements vétérinaires</v>
      </c>
      <c r="B18" s="12">
        <f>'Enregistrement Scores'!F21</f>
        <v>0</v>
      </c>
      <c r="C18" s="12">
        <f>'Enregistrement Scores'!G21</f>
        <v>3</v>
      </c>
      <c r="D18" s="9">
        <f t="shared" si="0"/>
        <v>3</v>
      </c>
    </row>
    <row r="19" spans="1:4">
      <c r="A19" s="12" t="str">
        <f>'Enregistrement Scores'!C22</f>
        <v>Protection de la ressource des sols</v>
      </c>
      <c r="B19" s="12">
        <f>'Enregistrement Scores'!F22</f>
        <v>0</v>
      </c>
      <c r="C19" s="12">
        <f>'Enregistrement Scores'!G22</f>
        <v>5</v>
      </c>
      <c r="D19" s="9">
        <f t="shared" si="0"/>
        <v>5</v>
      </c>
    </row>
    <row r="20" spans="1:4">
      <c r="A20" s="12" t="str">
        <f>'Enregistrement Scores'!C23</f>
        <v>Gestion de la ressource en eau</v>
      </c>
      <c r="B20" s="12">
        <f>'Enregistrement Scores'!F23</f>
        <v>0</v>
      </c>
      <c r="C20" s="12">
        <f>'Enregistrement Scores'!G23</f>
        <v>4</v>
      </c>
      <c r="D20" s="9">
        <f t="shared" si="0"/>
        <v>4</v>
      </c>
    </row>
    <row r="21" spans="1:4">
      <c r="A21" s="12" t="str">
        <f>'Enregistrement Scores'!C24</f>
        <v>Dépendance énergétique</v>
      </c>
      <c r="B21" s="12">
        <f>'Enregistrement Scores'!F24</f>
        <v>0</v>
      </c>
      <c r="C21" s="12">
        <f>'Enregistrement Scores'!G24</f>
        <v>10</v>
      </c>
      <c r="D21" s="9">
        <f t="shared" si="0"/>
        <v>10</v>
      </c>
    </row>
    <row r="22" spans="1:4" s="11" customFormat="1" ht="39.75" customHeight="1">
      <c r="A22" s="10" t="s">
        <v>70</v>
      </c>
      <c r="B22" s="2" t="s">
        <v>76</v>
      </c>
      <c r="C22" s="2" t="s">
        <v>75</v>
      </c>
      <c r="D22" s="1" t="s">
        <v>83</v>
      </c>
    </row>
    <row r="23" spans="1:4">
      <c r="A23" s="12" t="str">
        <f>'Enregistrement Scores'!C28</f>
        <v>Demarche de qualité</v>
      </c>
      <c r="B23" s="12">
        <f>'Enregistrement Scores'!F28</f>
        <v>0</v>
      </c>
      <c r="C23" s="12">
        <f>'Enregistrement Scores'!G28</f>
        <v>10</v>
      </c>
      <c r="D23" s="9">
        <f t="shared" si="0"/>
        <v>10</v>
      </c>
    </row>
    <row r="24" spans="1:4">
      <c r="A24" s="12" t="str">
        <f>'Enregistrement Scores'!C29</f>
        <v>Valorisation du patrimoine bâti et du paysage</v>
      </c>
      <c r="B24" s="12">
        <f>'Enregistrement Scores'!F29</f>
        <v>0</v>
      </c>
      <c r="C24" s="12">
        <f>'Enregistrement Scores'!G29</f>
        <v>8</v>
      </c>
      <c r="D24" s="9">
        <f t="shared" si="0"/>
        <v>8</v>
      </c>
    </row>
    <row r="25" spans="1:4">
      <c r="A25" s="12" t="str">
        <f>'Enregistrement Scores'!C30</f>
        <v>Gestion des déchets non organiques</v>
      </c>
      <c r="B25" s="12">
        <f>'Enregistrement Scores'!F30</f>
        <v>0</v>
      </c>
      <c r="C25" s="12">
        <f>'Enregistrement Scores'!G30</f>
        <v>5</v>
      </c>
      <c r="D25" s="9">
        <f t="shared" si="0"/>
        <v>5</v>
      </c>
    </row>
    <row r="26" spans="1:4">
      <c r="A26" s="12" t="str">
        <f>'Enregistrement Scores'!C31</f>
        <v>Accessibilité de l’espace</v>
      </c>
      <c r="B26" s="12">
        <f>'Enregistrement Scores'!F31</f>
        <v>0</v>
      </c>
      <c r="C26" s="12">
        <f>'Enregistrement Scores'!G31</f>
        <v>5</v>
      </c>
      <c r="D26" s="9">
        <f t="shared" si="0"/>
        <v>5</v>
      </c>
    </row>
    <row r="27" spans="1:4">
      <c r="A27" s="12" t="str">
        <f>'Enregistrement Scores'!C32</f>
        <v>Implication sociale</v>
      </c>
      <c r="B27" s="12">
        <f>'Enregistrement Scores'!F32</f>
        <v>0</v>
      </c>
      <c r="C27" s="12">
        <f>'Enregistrement Scores'!G32</f>
        <v>6</v>
      </c>
      <c r="D27" s="9">
        <f t="shared" si="0"/>
        <v>6</v>
      </c>
    </row>
    <row r="28" spans="1:4">
      <c r="A28" s="12" t="str">
        <f>'Enregistrement Scores'!C34</f>
        <v>Valorisation par filières courtes</v>
      </c>
      <c r="B28" s="12">
        <f>'Enregistrement Scores'!F34</f>
        <v>0</v>
      </c>
      <c r="C28" s="12">
        <f>'Enregistrement Scores'!G34</f>
        <v>7</v>
      </c>
      <c r="D28" s="9">
        <f t="shared" si="0"/>
        <v>7</v>
      </c>
    </row>
    <row r="29" spans="1:4">
      <c r="A29" s="12" t="str">
        <f>'Enregistrement Scores'!C35</f>
        <v>Autonomie et valorisation des ressources locales</v>
      </c>
      <c r="B29" s="12">
        <f>'Enregistrement Scores'!F35</f>
        <v>0</v>
      </c>
      <c r="C29" s="12">
        <f>'Enregistrement Scores'!G35</f>
        <v>10</v>
      </c>
      <c r="D29" s="9">
        <f t="shared" si="0"/>
        <v>10</v>
      </c>
    </row>
    <row r="30" spans="1:4">
      <c r="A30" s="12" t="str">
        <f>'Enregistrement Scores'!C36</f>
        <v>Services, pluriactivité</v>
      </c>
      <c r="B30" s="12">
        <f>'Enregistrement Scores'!F36</f>
        <v>0</v>
      </c>
      <c r="C30" s="12">
        <f>'Enregistrement Scores'!G36</f>
        <v>5</v>
      </c>
      <c r="D30" s="9">
        <f t="shared" si="0"/>
        <v>5</v>
      </c>
    </row>
    <row r="31" spans="1:4">
      <c r="A31" s="12" t="str">
        <f>'Enregistrement Scores'!C37</f>
        <v>Contribution à l’emploi</v>
      </c>
      <c r="B31" s="12">
        <f>'Enregistrement Scores'!F37</f>
        <v>0</v>
      </c>
      <c r="C31" s="12">
        <f>'Enregistrement Scores'!G37</f>
        <v>6</v>
      </c>
      <c r="D31" s="9">
        <f t="shared" si="0"/>
        <v>6</v>
      </c>
    </row>
    <row r="32" spans="1:4">
      <c r="A32" s="12" t="str">
        <f>'Enregistrement Scores'!C38</f>
        <v>Travail collectif</v>
      </c>
      <c r="B32" s="12">
        <f>'Enregistrement Scores'!F38</f>
        <v>0</v>
      </c>
      <c r="C32" s="12">
        <f>'Enregistrement Scores'!G38</f>
        <v>5</v>
      </c>
      <c r="D32" s="9">
        <f t="shared" si="0"/>
        <v>5</v>
      </c>
    </row>
    <row r="33" spans="1:4">
      <c r="A33" s="12" t="str">
        <f>'Enregistrement Scores'!C39</f>
        <v>Pérennité probable</v>
      </c>
      <c r="B33" s="12">
        <f>'Enregistrement Scores'!F39</f>
        <v>0</v>
      </c>
      <c r="C33" s="12">
        <f>'Enregistrement Scores'!G39</f>
        <v>3</v>
      </c>
      <c r="D33" s="9">
        <f t="shared" si="0"/>
        <v>3</v>
      </c>
    </row>
    <row r="34" spans="1:4">
      <c r="A34" s="12" t="str">
        <f>'Enregistrement Scores'!C41</f>
        <v>Contribution à l’équilibre alimentaire mondial</v>
      </c>
      <c r="B34" s="12">
        <f>'Enregistrement Scores'!F41</f>
        <v>0</v>
      </c>
      <c r="C34" s="12">
        <f>'Enregistrement Scores'!G41</f>
        <v>10</v>
      </c>
      <c r="D34" s="9">
        <f t="shared" si="0"/>
        <v>10</v>
      </c>
    </row>
    <row r="35" spans="1:4">
      <c r="A35" s="12" t="str">
        <f>'Enregistrement Scores'!C42</f>
        <v>Bien-être animal</v>
      </c>
      <c r="B35" s="12">
        <f>'Enregistrement Scores'!F42</f>
        <v>0</v>
      </c>
      <c r="C35" s="12">
        <f>'Enregistrement Scores'!G42</f>
        <v>3</v>
      </c>
      <c r="D35" s="9">
        <f t="shared" si="0"/>
        <v>3</v>
      </c>
    </row>
    <row r="36" spans="1:4">
      <c r="A36" s="12" t="str">
        <f>'Enregistrement Scores'!C43</f>
        <v>Formation</v>
      </c>
      <c r="B36" s="12">
        <f>'Enregistrement Scores'!F43</f>
        <v>0</v>
      </c>
      <c r="C36" s="12">
        <f>'Enregistrement Scores'!G43</f>
        <v>6</v>
      </c>
      <c r="D36" s="9">
        <f t="shared" si="0"/>
        <v>6</v>
      </c>
    </row>
    <row r="37" spans="1:4">
      <c r="A37" s="12" t="str">
        <f>'Enregistrement Scores'!C44</f>
        <v>Intensité de travail</v>
      </c>
      <c r="B37" s="12">
        <f>'Enregistrement Scores'!F44</f>
        <v>0</v>
      </c>
      <c r="C37" s="12">
        <f>'Enregistrement Scores'!G44</f>
        <v>7</v>
      </c>
      <c r="D37" s="9">
        <f t="shared" si="0"/>
        <v>7</v>
      </c>
    </row>
    <row r="38" spans="1:4">
      <c r="A38" s="12" t="str">
        <f>'Enregistrement Scores'!C45</f>
        <v>Qualité de vie</v>
      </c>
      <c r="B38" s="12">
        <f>'Enregistrement Scores'!F45</f>
        <v>0</v>
      </c>
      <c r="C38" s="12">
        <f>'Enregistrement Scores'!G45</f>
        <v>6</v>
      </c>
      <c r="D38" s="9">
        <f t="shared" si="0"/>
        <v>6</v>
      </c>
    </row>
    <row r="39" spans="1:4">
      <c r="A39" s="12" t="str">
        <f>'Enregistrement Scores'!C46</f>
        <v>Isolement</v>
      </c>
      <c r="B39" s="12">
        <f>'Enregistrement Scores'!F46</f>
        <v>0</v>
      </c>
      <c r="C39" s="12">
        <f>'Enregistrement Scores'!G46</f>
        <v>3</v>
      </c>
      <c r="D39" s="9">
        <f>C39-B39</f>
        <v>3</v>
      </c>
    </row>
    <row r="40" spans="1:4">
      <c r="A40" s="12" t="str">
        <f>'Enregistrement Scores'!C47</f>
        <v>Accueil, hygiène et sécurité</v>
      </c>
      <c r="B40" s="12">
        <f>'Enregistrement Scores'!F47</f>
        <v>0</v>
      </c>
      <c r="C40" s="12">
        <f>'Enregistrement Scores'!G47</f>
        <v>4</v>
      </c>
      <c r="D40" s="9">
        <f>C40-B40</f>
        <v>4</v>
      </c>
    </row>
    <row r="41" spans="1:4" ht="39.75" customHeight="1">
      <c r="A41" s="4" t="s">
        <v>71</v>
      </c>
      <c r="B41" s="2" t="s">
        <v>76</v>
      </c>
      <c r="C41" s="2" t="s">
        <v>75</v>
      </c>
      <c r="D41" s="1" t="s">
        <v>83</v>
      </c>
    </row>
    <row r="42" spans="1:4">
      <c r="A42" s="12" t="str">
        <f>'Enregistrement Scores'!C51</f>
        <v>Viabilité économique</v>
      </c>
      <c r="B42" s="12">
        <f>'Enregistrement Scores'!F51</f>
        <v>0</v>
      </c>
      <c r="C42" s="12">
        <f>'Enregistrement Scores'!G51</f>
        <v>20</v>
      </c>
      <c r="D42" s="9">
        <f t="shared" si="0"/>
        <v>20</v>
      </c>
    </row>
    <row r="43" spans="1:4">
      <c r="A43" s="12" t="str">
        <f>'Enregistrement Scores'!C52</f>
        <v>Taux de spécialisation économique</v>
      </c>
      <c r="B43" s="12">
        <f>'Enregistrement Scores'!F52</f>
        <v>0</v>
      </c>
      <c r="C43" s="12">
        <f>'Enregistrement Scores'!G52</f>
        <v>10</v>
      </c>
      <c r="D43" s="9">
        <f t="shared" si="0"/>
        <v>10</v>
      </c>
    </row>
    <row r="44" spans="1:4">
      <c r="A44" s="12" t="str">
        <f>'Enregistrement Scores'!C54</f>
        <v>Autonomie financière</v>
      </c>
      <c r="B44" s="12">
        <f>'Enregistrement Scores'!F54</f>
        <v>0</v>
      </c>
      <c r="C44" s="12">
        <f>'Enregistrement Scores'!G54</f>
        <v>15</v>
      </c>
      <c r="D44" s="9">
        <f t="shared" si="0"/>
        <v>15</v>
      </c>
    </row>
    <row r="45" spans="1:4">
      <c r="A45" s="12" t="str">
        <f>'Enregistrement Scores'!C55</f>
        <v xml:space="preserve">Sensibilité aux aides </v>
      </c>
      <c r="B45" s="12">
        <f>'Enregistrement Scores'!F55</f>
        <v>0</v>
      </c>
      <c r="C45" s="12">
        <f>'Enregistrement Scores'!G55</f>
        <v>10</v>
      </c>
      <c r="D45" s="9">
        <f t="shared" si="0"/>
        <v>10</v>
      </c>
    </row>
    <row r="46" spans="1:4">
      <c r="A46" s="12" t="str">
        <f>'Enregistrement Scores'!C57</f>
        <v>Transmissibilité</v>
      </c>
      <c r="B46" s="12">
        <f>'Enregistrement Scores'!F57</f>
        <v>0</v>
      </c>
      <c r="C46" s="12">
        <f>'Enregistrement Scores'!G57</f>
        <v>20</v>
      </c>
      <c r="D46" s="9">
        <f t="shared" si="0"/>
        <v>20</v>
      </c>
    </row>
    <row r="47" spans="1:4">
      <c r="A47" s="12" t="str">
        <f>'Enregistrement Scores'!C59</f>
        <v>Efficience du processus productif</v>
      </c>
      <c r="B47" s="12">
        <f>'Enregistrement Scores'!F59</f>
        <v>0</v>
      </c>
      <c r="C47" s="12">
        <f>'Enregistrement Scores'!G59</f>
        <v>25</v>
      </c>
      <c r="D47" s="9">
        <f t="shared" si="0"/>
        <v>25</v>
      </c>
    </row>
    <row r="55" spans="1:6" ht="18">
      <c r="A55" s="197" t="s">
        <v>128</v>
      </c>
      <c r="B55" s="197"/>
      <c r="C55" s="197"/>
      <c r="D55" s="197"/>
      <c r="E55" s="197"/>
      <c r="F55" s="197"/>
    </row>
  </sheetData>
  <mergeCells count="1">
    <mergeCell ref="A55:F55"/>
  </mergeCells>
  <phoneticPr fontId="0" type="noConversion"/>
  <pageMargins left="0.59055118110236227" right="0.59055118110236227" top="0.98425196850393704" bottom="0.98425196850393704" header="0.51181102362204722" footer="0.51181102362204722"/>
  <pageSetup paperSize="9" orientation="portrait" r:id="rId1"/>
  <headerFooter alignWithMargins="0">
    <oddFooter>&amp;C&amp;"Arial,Italique"&amp;8PNADDD 2003-2006 classeur IDEA enquête scores résultats</oddFooter>
  </headerFooter>
  <drawing r:id="rId2"/>
</worksheet>
</file>

<file path=xl/worksheets/sheet9.xml><?xml version="1.0" encoding="utf-8"?>
<worksheet xmlns="http://schemas.openxmlformats.org/spreadsheetml/2006/main" xmlns:r="http://schemas.openxmlformats.org/officeDocument/2006/relationships">
  <dimension ref="A1"/>
  <sheetViews>
    <sheetView workbookViewId="0">
      <selection activeCell="K11" sqref="K11"/>
    </sheetView>
  </sheetViews>
  <sheetFormatPr baseColWidth="10" defaultRowHeight="12.75"/>
  <sheetData/>
  <sheetProtection sheet="1" objects="1" scenarios="1"/>
  <phoneticPr fontId="9" type="noConversion"/>
  <pageMargins left="0.78740157499999996" right="0.78740157499999996" top="0.984251969" bottom="0.984251969" header="0.4921259845" footer="0.4921259845"/>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Mode d'emploi du classeur</vt:lpstr>
      <vt:lpstr>Enregistrement Scores</vt:lpstr>
      <vt:lpstr>Présent de l'EA et résultats </vt:lpstr>
      <vt:lpstr>Assolement</vt:lpstr>
      <vt:lpstr>3 échelles</vt:lpstr>
      <vt:lpstr>10 - Radar</vt:lpstr>
      <vt:lpstr>10 - Histogramme</vt:lpstr>
      <vt:lpstr>40 indicateurs</vt:lpstr>
      <vt:lpstr>Autorisation diffusion</vt:lpstr>
      <vt:lpstr>Agroecologique</vt:lpstr>
      <vt:lpstr>diversite</vt:lpstr>
      <vt:lpstr>economique</vt:lpstr>
      <vt:lpstr>efficience</vt:lpstr>
      <vt:lpstr>emploiservice</vt:lpstr>
      <vt:lpstr>ethiquedevhumain</vt:lpstr>
      <vt:lpstr>independance</vt:lpstr>
      <vt:lpstr>notedurabilité</vt:lpstr>
      <vt:lpstr>orgaespace</vt:lpstr>
      <vt:lpstr>pratiqueagricole</vt:lpstr>
      <vt:lpstr>qualprod</vt:lpstr>
      <vt:lpstr>socioterritoriale</vt:lpstr>
      <vt:lpstr>transmissibilite</vt:lpstr>
      <vt:lpstr>viabilite</vt:lpstr>
      <vt:lpstr>'Autorisation diffusion'!Zone_d_impression</vt:lpstr>
      <vt:lpstr>'Présent de l''EA et résultats '!Zone_d_impression</vt:lpstr>
    </vt:vector>
  </TitlesOfParts>
  <Company>D.R.A.F. Midi-Pyrénées.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Bidet</dc:creator>
  <cp:lastModifiedBy>Administrateur</cp:lastModifiedBy>
  <cp:lastPrinted>2008-01-24T14:51:33Z</cp:lastPrinted>
  <dcterms:created xsi:type="dcterms:W3CDTF">2001-03-09T13:45:21Z</dcterms:created>
  <dcterms:modified xsi:type="dcterms:W3CDTF">2023-03-03T18:42:40Z</dcterms:modified>
</cp:coreProperties>
</file>